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全县单元网格公示" sheetId="18" r:id="rId1"/>
    <sheet name="村公示（城区专卖管理所）" sheetId="22" r:id="rId2"/>
    <sheet name="村公示（杨林专卖管理所）" sheetId="23" r:id="rId3"/>
    <sheet name="村公示（小街专卖管理所）" sheetId="21" r:id="rId4"/>
  </sheets>
  <definedNames>
    <definedName name="_xlnm.Print_Area" localSheetId="1">'村公示（城区专卖管理所）'!$A$1:$K$59</definedName>
    <definedName name="_xlnm.Print_Area" localSheetId="2">'村公示（杨林专卖管理所）'!$A$1:$K$37</definedName>
  </definedNames>
  <calcPr calcId="144525"/>
</workbook>
</file>

<file path=xl/sharedStrings.xml><?xml version="1.0" encoding="utf-8"?>
<sst xmlns="http://schemas.openxmlformats.org/spreadsheetml/2006/main" count="449" uniqueCount="226">
  <si>
    <t>附件2</t>
  </si>
  <si>
    <t>云南省嵩明县烟草专卖局烟草制品零售点合理布局公示表</t>
  </si>
  <si>
    <r>
      <t>单位：云南省嵩明县烟草专卖局（盖章）</t>
    </r>
    <r>
      <rPr>
        <sz val="10.5"/>
        <color rgb="FF000000"/>
        <rFont val="Arial"/>
        <charset val="134"/>
      </rPr>
      <t xml:space="preserve">                                                                       </t>
    </r>
  </si>
  <si>
    <r>
      <rPr>
        <sz val="10.5"/>
        <color rgb="FF000000"/>
        <rFont val="宋体"/>
        <charset val="134"/>
      </rPr>
      <t xml:space="preserve"> 公示时间：</t>
    </r>
    <r>
      <rPr>
        <sz val="10.5"/>
        <rFont val="宋体"/>
        <charset val="134"/>
      </rPr>
      <t>XXXX年XX月XX日-XXXX年XX月XX日</t>
    </r>
  </si>
  <si>
    <t>单元网格划分情况</t>
  </si>
  <si>
    <t>单元网格数量情况</t>
  </si>
  <si>
    <t>单元网格距离情况</t>
  </si>
  <si>
    <t>总量情况</t>
  </si>
  <si>
    <t>备注</t>
  </si>
  <si>
    <t>名称</t>
  </si>
  <si>
    <t>区域描述</t>
  </si>
  <si>
    <t>网格类型</t>
  </si>
  <si>
    <t>规划数（个）</t>
  </si>
  <si>
    <t>当前实际数（个）</t>
  </si>
  <si>
    <t>余量（个）</t>
  </si>
  <si>
    <t>零售点间距（米）</t>
  </si>
  <si>
    <t>其他条件描述</t>
  </si>
  <si>
    <t>嵩明县当期总量规划数（个）</t>
  </si>
  <si>
    <t xml:space="preserve">嵩阳1 </t>
  </si>
  <si>
    <t>晁家村、东北街、西南街、嵩阳、兰茂、龙泉社区管辖区域</t>
  </si>
  <si>
    <t>核心区</t>
  </si>
  <si>
    <t>嵩阳1网格属于嵩明县行政、商业中心区，城市功能高度集中、人员流动频繁，是嵩明县核心商圈、商务区、交通枢纽最集中区域，具有高人流密度特点，市场发展活跃，烟草制品消费需求较高，原有烟草制品零售点设置有很大市场发展需求，边界四至清晰，设为核心区。</t>
  </si>
  <si>
    <t xml:space="preserve">嵩阳2 </t>
  </si>
  <si>
    <t>望峰屏旅游景区</t>
  </si>
  <si>
    <t>望风屏景区作为3A级生态休闲景区，以近郊踏青、运动健身、休闲体验为主要业态，年度客流稳步增长，节假日尤其是春节为客流高峰（2025年春节假期接待26.7万人次），客源以昆明及周边一日游、家庭休闲客为主；消费以平价即时性的生态观光、简餐茶饮为主，客单价不高，集中在景区出入口及配套服务区；淡旺季分明，旺季为春节、五一、暑期及春秋周末，冬季非节假日为淡季，客流以本地健身人群为主，设为核心区。</t>
  </si>
  <si>
    <t xml:space="preserve">嵩阳3 </t>
  </si>
  <si>
    <t>东村红色旅游景区</t>
  </si>
  <si>
    <t>东村红色旅游景区作为全省首批“旅居云南”高质量发展试点（全省26家、昆明市2家之一），东村坚持“红绿融合”，红军长征标语、纪念馆、红色记忆收藏馆等红色载体与东村书院、虹风小院、村晓文旅综合体等品质空间深度融合，“红色东村·旅居雅地”品牌日益响亮。客流规模：2025年接待游客13.5万人次，社区集体经济收入达118万元，较2021年增长638%。消费特征：以餐饮、民宿、休闲体验消费为主，单次消费适中，文旅带动村集体经济稳步增收，消费场景集中在民宿、农家乐、游学场馆等地。淡旺季规律：旺季为春节、五一、暑期、七一、国庆等，春秋季周末客流平稳；冬季非节假日为淡季，客流以本地及旅居人员为主，设为核心区。</t>
  </si>
  <si>
    <t xml:space="preserve">嵩阳4 </t>
  </si>
  <si>
    <t>回辉、寺脚社区管辖区域</t>
  </si>
  <si>
    <t>发展区</t>
  </si>
  <si>
    <t>回辉、寺脚社区紧邻嵩明城区，内有建材城、回迁房小区（入住率高）等区域，人员密集、人流量较大，原有烟草制品零售点设置还有较大市场发展需求，设为发展区。</t>
  </si>
  <si>
    <t xml:space="preserve">嵩阳5 </t>
  </si>
  <si>
    <t>山脚、东村、倚伴、木作、大庄、普渡、大营、龙院、新春邑社区管辖区域</t>
  </si>
  <si>
    <t>培育区</t>
  </si>
  <si>
    <t>位于嵩明城区周边，人员流动较为频繁，具有一定经济发展空间，原有烟草制品零售点设置还有市场发展需求，设为培育区。</t>
  </si>
  <si>
    <t>滇源1</t>
  </si>
  <si>
    <t>白邑社区管辖区</t>
  </si>
  <si>
    <t>白邑社区为滇源街道政府所在地，属于滇源街道核心区域。居民生活聚居程度较高，人流量较大，作为滇源街道商业化中心，原有烟草制品零售点设置还有较大市场发展需求，设为发展区。</t>
  </si>
  <si>
    <t>滇源2</t>
  </si>
  <si>
    <t>菜子地、大哨、甸尾、金钟、老坝、麦地冲、南营、前所、三转湾、苏海、团结、小营、迤者、中所、周达、竹箐口、竹园社区管辖区域</t>
  </si>
  <si>
    <t>稳定区</t>
  </si>
  <si>
    <t>属于乡镇、村社，总体较为稳定，原有烟草制品零售点设置已能较好满足市场发展需求，设为稳定区。</t>
  </si>
  <si>
    <t>阿子营1</t>
  </si>
  <si>
    <t>阿子营社区管辖区域</t>
  </si>
  <si>
    <t>阿子营社区为阿子营街道政府所在地，属于阿子营街道核心区域。居民生活聚居程度较高，人流量较大，作为阿子营街道商业化中心，原有烟草制品零售点设置还有较大市场发展需求，设为发展区。</t>
  </si>
  <si>
    <t>阿子营2</t>
  </si>
  <si>
    <t>阿达龙、大竹园、甸头、果东、朵格、侯家营、马军、牧羊、鼠街、铁冲、岩峰哨、羊街、者纳村社区管辖区域</t>
  </si>
  <si>
    <t>小街1</t>
  </si>
  <si>
    <t>小街社区管辖区域</t>
  </si>
  <si>
    <t>小街社区为小街镇政府所在地，属于小街镇核心区域。居民生活聚居程度较高，人流量较大，作为小街镇商业化中心，原有烟草制品零售点设置还有较大市场发展需求，设为发展区。</t>
  </si>
  <si>
    <t>小街2</t>
  </si>
  <si>
    <t>积德、阿古龙、福海、甸丰、本纳克、墩白、保旺、五条沟、哈前、李官、大桥、秧田、矣得谷、牛足、匡郎、东屯社区管辖区域</t>
  </si>
  <si>
    <t>牛栏江1</t>
  </si>
  <si>
    <t>四营社区管辖区域</t>
  </si>
  <si>
    <t>四营社区为牛栏江镇政府所在地，属于牛栏江镇核心区域。居民生活聚居程度较高，人流量较大，作为牛栏江镇商业化中心，原有烟草制品零售点设置还有较大市场发展需求，设为发展区。</t>
  </si>
  <si>
    <t xml:space="preserve">牛栏江2 </t>
  </si>
  <si>
    <t>罗邦、海潮、上马坊、下马坊、老猴街、腰站、花窝、大箐社区管辖区域</t>
  </si>
  <si>
    <t xml:space="preserve">牛栏江3 </t>
  </si>
  <si>
    <t>小新街社区管辖区域</t>
  </si>
  <si>
    <t>小新街社区属于牛栏江镇核心区域。居民生活聚居程度较高，人流量较大，作为牛栏江镇商业化中心，原有烟草制品零售点设置还有较大市场发展需求，设为发展区。</t>
  </si>
  <si>
    <t xml:space="preserve">牛栏江4 </t>
  </si>
  <si>
    <t>果子园、河西、古城、水海、荒田、阿里塘社区管辖区域</t>
  </si>
  <si>
    <t xml:space="preserve">杨林1 </t>
  </si>
  <si>
    <t>杨林经济技术开发区、杨林职教园区、龙保社区管辖区域</t>
  </si>
  <si>
    <t>龙保社区、杨林经济技术开发区、杨林职教园区（云南省嵩明职业教育基地）面积大、大专院校多、旅游城项目、在建未交付楼盘多，功能高度集中、人员流动频繁，作为周边商务区中心和交通枢纽区域，具有高人流密度特点，市场发展活跃，烟草制品消费需求较高，原有烟草制品零售点设置有很大市场发展需求，边界四至清晰，设为核心区。</t>
  </si>
  <si>
    <t>杨林2</t>
  </si>
  <si>
    <t>马坊、杨林社区管辖区域</t>
  </si>
  <si>
    <t xml:space="preserve">杨林社区为杨林镇政府所在地，属于杨林镇核心区域。居民生活聚居程度较高，人流量较大，作为杨林镇商业化中心，原有烟草制品零售点设置还有较大市场发展需求，设为发展区。
马坊社区紧邻杨林社区，居民生活聚居程度较高，人流量较大，原有烟草制品零售点设置还有较大市场发展需求，设为发展区。
</t>
  </si>
  <si>
    <t>杨林3</t>
  </si>
  <si>
    <t>官庄、官渡、新村社区管辖区域</t>
  </si>
  <si>
    <t>官庄、官渡、新村社区紧邻杨林经开区、杨嵩大道（交通要道），人员流动较为频繁，具有一定经济发展空间，原有烟草制品零售点设置还有市场发展需求，设为培育区。</t>
  </si>
  <si>
    <t>杨林4</t>
  </si>
  <si>
    <t>老城社区、云林社区、大树营、东山、核桃、落水洞、罗良、张官营、老余屯社区管辖区域</t>
  </si>
  <si>
    <t>杨桥1</t>
  </si>
  <si>
    <t>杨桥社区管辖区域</t>
  </si>
  <si>
    <t>杨桥社区为杨桥街道政府所在地，属于杨桥街道核心区域。居民生活聚居程度较高，人流量较大，作为杨桥街道商业化中心，原有烟草制品零售点设置还有较大市场发展需求，设为发展区。</t>
  </si>
  <si>
    <t>杨桥2</t>
  </si>
  <si>
    <t>白鹤、龙街、太平龙、月家、矣铎、上禾、布能、大村子、大坡、黑营盘、西山社区管辖区域</t>
  </si>
  <si>
    <t>特殊</t>
  </si>
  <si>
    <t>嵩明县、滇源街道、阿子营街道</t>
  </si>
  <si>
    <t>特殊情形单元网格</t>
  </si>
  <si>
    <t>符合《云南省昆明市嵩明县烟草制品零售点合理布局规划》第十二条第一款之规定，可单独设置一个零售点，不受本区域单元网格规划数量、距离限制：
（一）经营场所经营面积（不包括仓库、车库、休息室、办公场所等辅助设施的面积）在100平方米及其以上的商场、超市、便利店或烟草专业店；
（二）部队、监狱、看守所、戒毒所封闭经营管理区域；
（三）未设置烟草制品零售点的单侧加油站及其配套服务区内部；
（四）未设置零售点的行政村；
（五）商用楼宇（按每栋楼宇计）公共楼层部分已形成实际商品展卖场所，但未设置烟草制品零售点的。
按季度进行动态调整规划，每季度调整一次。</t>
  </si>
  <si>
    <t>备注：1.本公示表的数据根据本县零售点布局规划实行定期评价、动态管理。</t>
  </si>
  <si>
    <t>2.每季度根据经济发展、城乡建设、市场形势等变化情况对本表中的数据进行动态调整，规划数相应进行动态更新，以每季度最后一次公示的数据为准。</t>
  </si>
  <si>
    <t>3.本数据由嵩明县烟草专卖局负责解释，咨询电话：0871-67921295。</t>
  </si>
  <si>
    <t>附件2-1</t>
  </si>
  <si>
    <r>
      <rPr>
        <sz val="10.5"/>
        <color rgb="FF000000"/>
        <rFont val="宋体"/>
        <charset val="134"/>
      </rPr>
      <t>单位：嵩明县烟草专卖局（盖章）</t>
    </r>
    <r>
      <rPr>
        <sz val="10.5"/>
        <color rgb="FF000000"/>
        <rFont val="Arial"/>
        <charset val="134"/>
      </rPr>
      <t xml:space="preserve">                                                                       </t>
    </r>
  </si>
  <si>
    <r>
      <rPr>
        <sz val="10.5"/>
        <color rgb="FF000000"/>
        <rFont val="宋体"/>
        <charset val="134"/>
      </rPr>
      <t xml:space="preserve"> 公示时间</t>
    </r>
    <r>
      <rPr>
        <sz val="10.5"/>
        <rFont val="宋体"/>
        <charset val="134"/>
      </rPr>
      <t>：XXXX年XX月XX日-XXXX年XX月XX日</t>
    </r>
  </si>
  <si>
    <t>区域划分</t>
  </si>
  <si>
    <t>嵩明县城区专卖管理所总量规划数（个）</t>
  </si>
  <si>
    <t>嵩明县（城区专卖管理所）</t>
  </si>
  <si>
    <t>晁家村社区</t>
  </si>
  <si>
    <r>
      <rPr>
        <b/>
        <sz val="11"/>
        <rFont val="宋体"/>
        <charset val="134"/>
      </rPr>
      <t>符合《云南省昆明市嵩明县烟草制品零售点合理布局规划》第十二条第一款之规定的经营户，本期规划</t>
    </r>
    <r>
      <rPr>
        <b/>
        <sz val="16"/>
        <color rgb="FFFF0000"/>
        <rFont val="宋体"/>
        <charset val="134"/>
      </rPr>
      <t>X</t>
    </r>
    <r>
      <rPr>
        <b/>
        <sz val="11"/>
        <rFont val="宋体"/>
        <charset val="134"/>
      </rPr>
      <t>个零售点。</t>
    </r>
  </si>
  <si>
    <t>嵩阳社区</t>
  </si>
  <si>
    <t>东北街社区</t>
  </si>
  <si>
    <t>西南街社区</t>
  </si>
  <si>
    <t>兰茂社区</t>
  </si>
  <si>
    <t>龙泉社区</t>
  </si>
  <si>
    <t>嵩阳4</t>
  </si>
  <si>
    <t>回辉社区</t>
  </si>
  <si>
    <t>寺脚社区</t>
  </si>
  <si>
    <t>嵩阳5</t>
  </si>
  <si>
    <t>山脚社区</t>
  </si>
  <si>
    <t>东村社区</t>
  </si>
  <si>
    <t>倚伴社区</t>
  </si>
  <si>
    <t>木作社区</t>
  </si>
  <si>
    <t>大庄社区</t>
  </si>
  <si>
    <t>普渡社区</t>
  </si>
  <si>
    <t>大营社区</t>
  </si>
  <si>
    <t>龙院社区</t>
  </si>
  <si>
    <t>新春邑社区</t>
  </si>
  <si>
    <t>白邑</t>
  </si>
  <si>
    <t>白邑区域为滇源街道政府所在地，属于滇源街道核心区域。居民生活聚居程度较高，人流量较大，作为滇源街道商业化中心，原有烟草制品零售点设置还有较大市场发展需求，设为发展区。</t>
  </si>
  <si>
    <t>菜子地</t>
  </si>
  <si>
    <t>大哨</t>
  </si>
  <si>
    <t>甸尾</t>
  </si>
  <si>
    <t>金钟</t>
  </si>
  <si>
    <t>老坝</t>
  </si>
  <si>
    <t>麦地冲</t>
  </si>
  <si>
    <t>南营</t>
  </si>
  <si>
    <t>前所</t>
  </si>
  <si>
    <t>三转湾</t>
  </si>
  <si>
    <t>苏海</t>
  </si>
  <si>
    <t>团结</t>
  </si>
  <si>
    <t>小营</t>
  </si>
  <si>
    <t>迤者</t>
  </si>
  <si>
    <t>中所</t>
  </si>
  <si>
    <t>周达</t>
  </si>
  <si>
    <t>竹箐口</t>
  </si>
  <si>
    <t>竹园</t>
  </si>
  <si>
    <t>阿子营</t>
  </si>
  <si>
    <t>阿子营为阿子营街道政府所在地，属于阿子营街道核心区域。居民生活聚居程度较高，人流量较大，作为阿子营街道商业化中心，原有烟草制品零售点设置还有较大市场发展需求，设为发展区。</t>
  </si>
  <si>
    <t>阿达龙</t>
  </si>
  <si>
    <t>其余区域属于乡镇、村社，总体较为稳定，原有烟草制品零售点设置已能较好满足市场发展需求，设为稳定区。</t>
  </si>
  <si>
    <t>大竹园</t>
  </si>
  <si>
    <t>甸头</t>
  </si>
  <si>
    <t>果东</t>
  </si>
  <si>
    <t>朵格</t>
  </si>
  <si>
    <t>侯家营</t>
  </si>
  <si>
    <t>马军</t>
  </si>
  <si>
    <t>牧羊</t>
  </si>
  <si>
    <t>鼠街</t>
  </si>
  <si>
    <t>铁冲</t>
  </si>
  <si>
    <t>岩峰哨</t>
  </si>
  <si>
    <t>羊街</t>
  </si>
  <si>
    <t>者纳</t>
  </si>
  <si>
    <t>附件2-2</t>
  </si>
  <si>
    <t>嵩明县杨林专卖管理所总量规划数（个）</t>
  </si>
  <si>
    <t>嵩明县（杨林专卖管理所（队））</t>
  </si>
  <si>
    <t>龙保社区</t>
  </si>
  <si>
    <r>
      <rPr>
        <b/>
        <sz val="11"/>
        <color rgb="FF000000"/>
        <rFont val="宋体"/>
        <charset val="134"/>
      </rPr>
      <t>符合《云南省昆明市嵩明县烟草制品零售点合理布局规划》第十二条第一款之规定的经营户，本期规划</t>
    </r>
    <r>
      <rPr>
        <b/>
        <sz val="16"/>
        <color rgb="FFFF0000"/>
        <rFont val="宋体"/>
        <charset val="134"/>
      </rPr>
      <t>X</t>
    </r>
    <r>
      <rPr>
        <b/>
        <sz val="11"/>
        <color rgb="FF000000"/>
        <rFont val="宋体"/>
        <charset val="134"/>
      </rPr>
      <t>个零售点。</t>
    </r>
  </si>
  <si>
    <t>杨林经济技术开发区</t>
  </si>
  <si>
    <t>杨林职教园区</t>
  </si>
  <si>
    <t xml:space="preserve">杨林2 </t>
  </si>
  <si>
    <t>马坊社区</t>
  </si>
  <si>
    <t>杨林社区为杨林镇政府所在地，属于杨林镇核心区域。居民生活聚居程度较高，人流量较大，作为杨林镇商业化中心，原有烟草制品零售点设置还有较大市场发展需求。马坊社区紧邻杨林社区，居民生活聚居程度较高，人流量较大，原有烟草制品零售点设置还有较大市场发展需求。设为发展区。</t>
  </si>
  <si>
    <t>杨林社区</t>
  </si>
  <si>
    <t xml:space="preserve">杨林3 </t>
  </si>
  <si>
    <t>官庄社区</t>
  </si>
  <si>
    <t>官渡社区</t>
  </si>
  <si>
    <t>新村社区</t>
  </si>
  <si>
    <t xml:space="preserve">杨林4 </t>
  </si>
  <si>
    <t>东山</t>
  </si>
  <si>
    <t>核桃</t>
  </si>
  <si>
    <t>落水洞</t>
  </si>
  <si>
    <t>罗良</t>
  </si>
  <si>
    <t>张官营</t>
  </si>
  <si>
    <t>老余屯</t>
  </si>
  <si>
    <t>老城社区</t>
  </si>
  <si>
    <t>大树营</t>
  </si>
  <si>
    <t>云林社区</t>
  </si>
  <si>
    <t>杨桥社区</t>
  </si>
  <si>
    <t>白鹤社区</t>
  </si>
  <si>
    <t>龙街社区</t>
  </si>
  <si>
    <t>太平龙社区</t>
  </si>
  <si>
    <t>月家社区</t>
  </si>
  <si>
    <t>矣铎社区</t>
  </si>
  <si>
    <t>上禾社区</t>
  </si>
  <si>
    <t>布能社区</t>
  </si>
  <si>
    <t>大村子社区</t>
  </si>
  <si>
    <t>大坡社区</t>
  </si>
  <si>
    <t>黑营盘社区</t>
  </si>
  <si>
    <t>西山社区</t>
  </si>
  <si>
    <t>附件2-3</t>
  </si>
  <si>
    <t>嵩明县小街专卖管理所总量规划数（个）</t>
  </si>
  <si>
    <t>嵩明县（小街专卖管理所）</t>
  </si>
  <si>
    <t>小街</t>
  </si>
  <si>
    <t>小街区域为小街镇政府所在地，属于小街镇核心区域。居民生活聚居程度较高，人流量较大，作为小街镇商业化中心，原有烟草制品零售点设置还有较大市场发展需求，设为发展区。</t>
  </si>
  <si>
    <t>积德</t>
  </si>
  <si>
    <t>阿古龙</t>
  </si>
  <si>
    <t>福海</t>
  </si>
  <si>
    <t>甸丰</t>
  </si>
  <si>
    <t>本纳克</t>
  </si>
  <si>
    <t>墩白</t>
  </si>
  <si>
    <t>保旺</t>
  </si>
  <si>
    <t>五条沟</t>
  </si>
  <si>
    <t>哈前</t>
  </si>
  <si>
    <t>李官</t>
  </si>
  <si>
    <t>大桥</t>
  </si>
  <si>
    <t>秧田</t>
  </si>
  <si>
    <t>矣得谷</t>
  </si>
  <si>
    <t>牛足</t>
  </si>
  <si>
    <t>匡郎</t>
  </si>
  <si>
    <t>东屯</t>
  </si>
  <si>
    <t>四营</t>
  </si>
  <si>
    <t>四营区域为牛栏江镇政府所在地，属于牛栏江镇核心区域。居民生活聚居程度较高，人流量较大，作为牛栏江镇商业化中心，原有烟草制品零售点设置还有较大市场发展需求，设为发展区。</t>
  </si>
  <si>
    <t>牛栏江2</t>
  </si>
  <si>
    <t>罗邦</t>
  </si>
  <si>
    <t>海潮</t>
  </si>
  <si>
    <t>上马坊</t>
  </si>
  <si>
    <t>下马坊</t>
  </si>
  <si>
    <t>老猴街</t>
  </si>
  <si>
    <t>腰站</t>
  </si>
  <si>
    <t>花窝</t>
  </si>
  <si>
    <t>大箐</t>
  </si>
  <si>
    <t>牛栏江3</t>
  </si>
  <si>
    <t>小新街</t>
  </si>
  <si>
    <t>小新街区域属于牛栏江镇核心区域。居民生活聚居程度较高，人流量较大，作为牛栏江镇商业化中心，原有烟草制品零售点设置还有较大市场发展需求，设为发展区。</t>
  </si>
  <si>
    <t>牛栏江4</t>
  </si>
  <si>
    <t>阿里塘</t>
  </si>
  <si>
    <t>果子园</t>
  </si>
  <si>
    <t>河西</t>
  </si>
  <si>
    <t>古城</t>
  </si>
  <si>
    <t>水海</t>
  </si>
  <si>
    <t>荒田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</si>
</sst>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方正粗黑宋简体"/>
      <charset val="134"/>
    </font>
    <font>
      <sz val="10"/>
      <name val="方正粗黑宋简体"/>
      <charset val="134"/>
    </font>
    <font>
      <sz val="10.5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name val="方正粗黑宋简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.5"/>
      <color rgb="FF000000"/>
      <name val="Arial"/>
      <charset val="134"/>
    </font>
    <font>
      <sz val="10.5"/>
      <name val="宋体"/>
      <charset val="134"/>
    </font>
    <font>
      <b/>
      <sz val="16"/>
      <color rgb="FFFF0000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8" fillId="25" borderId="1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2" fillId="19" borderId="17" applyNumberFormat="0" applyAlignment="0" applyProtection="0">
      <alignment vertical="center"/>
    </xf>
    <xf numFmtId="0" fontId="30" fillId="25" borderId="21" applyNumberFormat="0" applyAlignment="0" applyProtection="0">
      <alignment vertical="center"/>
    </xf>
    <xf numFmtId="0" fontId="33" fillId="35" borderId="23" applyNumberFormat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0" fillId="27" borderId="20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selection activeCell="A3" sqref="A3"/>
    </sheetView>
  </sheetViews>
  <sheetFormatPr defaultColWidth="9" defaultRowHeight="14.25"/>
  <cols>
    <col min="1" max="1" width="14.625" customWidth="1"/>
    <col min="2" max="2" width="36.5" customWidth="1"/>
    <col min="3" max="3" width="17.625" style="83" customWidth="1"/>
    <col min="8" max="8" width="63.625" customWidth="1"/>
    <col min="9" max="9" width="14.125" customWidth="1"/>
    <col min="12" max="12" width="28.5" customWidth="1"/>
  </cols>
  <sheetData>
    <row r="1" ht="20.25" spans="1:1">
      <c r="A1" s="1" t="s">
        <v>0</v>
      </c>
    </row>
    <row r="2" ht="2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</v>
      </c>
      <c r="B3" s="3"/>
      <c r="C3" s="84"/>
      <c r="D3" s="3"/>
      <c r="E3" s="3"/>
      <c r="F3" s="3"/>
      <c r="G3" s="3"/>
      <c r="H3" s="29" t="s">
        <v>3</v>
      </c>
      <c r="I3" s="29"/>
      <c r="J3" s="29"/>
    </row>
    <row r="4" ht="17.25" spans="1:11">
      <c r="A4" s="85" t="s">
        <v>4</v>
      </c>
      <c r="B4" s="86"/>
      <c r="C4" s="87"/>
      <c r="D4" s="88" t="s">
        <v>5</v>
      </c>
      <c r="E4" s="88"/>
      <c r="F4" s="88"/>
      <c r="G4" s="88" t="s">
        <v>6</v>
      </c>
      <c r="H4" s="88"/>
      <c r="I4" s="88" t="s">
        <v>7</v>
      </c>
      <c r="J4" s="88" t="s">
        <v>8</v>
      </c>
      <c r="K4" s="101"/>
    </row>
    <row r="5" ht="43.5" customHeight="1" spans="1:11">
      <c r="A5" s="89" t="s">
        <v>9</v>
      </c>
      <c r="B5" s="89" t="s">
        <v>10</v>
      </c>
      <c r="C5" s="89" t="s">
        <v>11</v>
      </c>
      <c r="D5" s="89" t="s">
        <v>12</v>
      </c>
      <c r="E5" s="89" t="s">
        <v>13</v>
      </c>
      <c r="F5" s="89" t="s">
        <v>14</v>
      </c>
      <c r="G5" s="89" t="s">
        <v>15</v>
      </c>
      <c r="H5" s="89" t="s">
        <v>16</v>
      </c>
      <c r="I5" s="89" t="s">
        <v>17</v>
      </c>
      <c r="J5" s="89"/>
      <c r="K5" s="101"/>
    </row>
    <row r="6" ht="58.5" spans="1:11">
      <c r="A6" s="90" t="s">
        <v>18</v>
      </c>
      <c r="B6" s="91" t="s">
        <v>19</v>
      </c>
      <c r="C6" s="89" t="s">
        <v>20</v>
      </c>
      <c r="D6" s="89">
        <f>E6+F6</f>
        <v>290</v>
      </c>
      <c r="E6" s="96">
        <v>290</v>
      </c>
      <c r="F6" s="97"/>
      <c r="G6" s="89">
        <v>0</v>
      </c>
      <c r="H6" s="98" t="s">
        <v>21</v>
      </c>
      <c r="I6" s="102">
        <f>D6+D7+D8+D9+D10+D11+D12+D13+D14+D15+D16+D17+D18+D19+D20+D21+D22+D23+D24+D25+D26+D27</f>
        <v>1670</v>
      </c>
      <c r="J6" s="102"/>
      <c r="K6" s="103"/>
    </row>
    <row r="7" ht="87" spans="1:11">
      <c r="A7" s="92" t="s">
        <v>22</v>
      </c>
      <c r="B7" s="93" t="s">
        <v>23</v>
      </c>
      <c r="C7" s="89" t="s">
        <v>20</v>
      </c>
      <c r="D7" s="89">
        <f t="shared" ref="D7:D27" si="0">E7+F7</f>
        <v>0</v>
      </c>
      <c r="E7" s="96">
        <v>0</v>
      </c>
      <c r="F7" s="97"/>
      <c r="G7" s="89">
        <v>0</v>
      </c>
      <c r="H7" s="99" t="s">
        <v>24</v>
      </c>
      <c r="I7" s="104"/>
      <c r="J7" s="104"/>
      <c r="K7" s="101"/>
    </row>
    <row r="8" ht="129.75" spans="1:11">
      <c r="A8" s="92" t="s">
        <v>25</v>
      </c>
      <c r="B8" s="93" t="s">
        <v>26</v>
      </c>
      <c r="C8" s="89" t="s">
        <v>20</v>
      </c>
      <c r="D8" s="89">
        <f t="shared" si="0"/>
        <v>0</v>
      </c>
      <c r="E8" s="96">
        <v>0</v>
      </c>
      <c r="F8" s="97"/>
      <c r="G8" s="89">
        <v>0</v>
      </c>
      <c r="H8" s="99" t="s">
        <v>27</v>
      </c>
      <c r="I8" s="104"/>
      <c r="J8" s="104"/>
      <c r="K8" s="101"/>
    </row>
    <row r="9" ht="44.25" spans="1:11">
      <c r="A9" s="92" t="s">
        <v>28</v>
      </c>
      <c r="B9" s="93" t="s">
        <v>29</v>
      </c>
      <c r="C9" s="93" t="s">
        <v>30</v>
      </c>
      <c r="D9" s="89">
        <f t="shared" si="0"/>
        <v>50</v>
      </c>
      <c r="E9" s="96">
        <v>50</v>
      </c>
      <c r="F9" s="97"/>
      <c r="G9" s="89">
        <v>30</v>
      </c>
      <c r="H9" s="99" t="s">
        <v>31</v>
      </c>
      <c r="I9" s="104"/>
      <c r="J9" s="104"/>
      <c r="K9" s="101"/>
    </row>
    <row r="10" ht="30" spans="1:11">
      <c r="A10" s="92" t="s">
        <v>32</v>
      </c>
      <c r="B10" s="93" t="s">
        <v>33</v>
      </c>
      <c r="C10" s="93" t="s">
        <v>34</v>
      </c>
      <c r="D10" s="89">
        <f t="shared" si="0"/>
        <v>111</v>
      </c>
      <c r="E10" s="96">
        <v>111</v>
      </c>
      <c r="F10" s="97"/>
      <c r="G10" s="89">
        <v>50</v>
      </c>
      <c r="H10" s="99" t="s">
        <v>35</v>
      </c>
      <c r="I10" s="104"/>
      <c r="J10" s="104"/>
      <c r="K10" s="101"/>
    </row>
    <row r="11" ht="44.25" spans="1:11">
      <c r="A11" s="92" t="s">
        <v>36</v>
      </c>
      <c r="B11" s="89" t="s">
        <v>37</v>
      </c>
      <c r="C11" s="89" t="s">
        <v>30</v>
      </c>
      <c r="D11" s="89">
        <f t="shared" si="0"/>
        <v>33</v>
      </c>
      <c r="E11" s="96">
        <v>33</v>
      </c>
      <c r="F11" s="97"/>
      <c r="G11" s="89">
        <v>30</v>
      </c>
      <c r="H11" s="99" t="s">
        <v>38</v>
      </c>
      <c r="I11" s="104"/>
      <c r="J11" s="104"/>
      <c r="K11" s="101"/>
    </row>
    <row r="12" ht="64.5" customHeight="1" spans="1:11">
      <c r="A12" s="94" t="s">
        <v>39</v>
      </c>
      <c r="B12" s="89" t="s">
        <v>40</v>
      </c>
      <c r="C12" s="89" t="s">
        <v>41</v>
      </c>
      <c r="D12" s="89">
        <f t="shared" si="0"/>
        <v>79</v>
      </c>
      <c r="E12" s="96">
        <v>79</v>
      </c>
      <c r="F12" s="97"/>
      <c r="G12" s="89">
        <v>80</v>
      </c>
      <c r="H12" s="91" t="s">
        <v>42</v>
      </c>
      <c r="I12" s="104"/>
      <c r="J12" s="104"/>
      <c r="K12" s="101"/>
    </row>
    <row r="13" ht="69" customHeight="1" spans="1:11">
      <c r="A13" s="94" t="s">
        <v>43</v>
      </c>
      <c r="B13" s="89" t="s">
        <v>44</v>
      </c>
      <c r="C13" s="89" t="s">
        <v>30</v>
      </c>
      <c r="D13" s="89">
        <f t="shared" si="0"/>
        <v>41</v>
      </c>
      <c r="E13" s="96">
        <v>41</v>
      </c>
      <c r="F13" s="97"/>
      <c r="G13" s="89">
        <v>30</v>
      </c>
      <c r="H13" s="91" t="s">
        <v>45</v>
      </c>
      <c r="I13" s="104"/>
      <c r="J13" s="104"/>
      <c r="K13" s="101"/>
    </row>
    <row r="14" ht="69" customHeight="1" spans="1:11">
      <c r="A14" s="94" t="s">
        <v>46</v>
      </c>
      <c r="B14" s="89" t="s">
        <v>47</v>
      </c>
      <c r="C14" s="89" t="s">
        <v>41</v>
      </c>
      <c r="D14" s="89">
        <f t="shared" si="0"/>
        <v>62</v>
      </c>
      <c r="E14" s="96">
        <v>62</v>
      </c>
      <c r="F14" s="97"/>
      <c r="G14" s="89">
        <v>80</v>
      </c>
      <c r="H14" s="91" t="s">
        <v>42</v>
      </c>
      <c r="I14" s="104"/>
      <c r="J14" s="104"/>
      <c r="K14" s="101"/>
    </row>
    <row r="15" ht="63.75" customHeight="1" spans="1:11">
      <c r="A15" s="94" t="s">
        <v>48</v>
      </c>
      <c r="B15" s="89" t="s">
        <v>49</v>
      </c>
      <c r="C15" s="89" t="s">
        <v>30</v>
      </c>
      <c r="D15" s="89">
        <f t="shared" si="0"/>
        <v>71</v>
      </c>
      <c r="E15" s="96">
        <v>71</v>
      </c>
      <c r="F15" s="97"/>
      <c r="G15" s="89">
        <v>30</v>
      </c>
      <c r="H15" s="91" t="s">
        <v>50</v>
      </c>
      <c r="I15" s="104"/>
      <c r="J15" s="104"/>
      <c r="K15" s="101"/>
    </row>
    <row r="16" ht="63.75" customHeight="1" spans="1:11">
      <c r="A16" s="94" t="s">
        <v>51</v>
      </c>
      <c r="B16" s="89" t="s">
        <v>52</v>
      </c>
      <c r="C16" s="89" t="s">
        <v>41</v>
      </c>
      <c r="D16" s="89">
        <f t="shared" si="0"/>
        <v>148</v>
      </c>
      <c r="E16" s="96">
        <v>148</v>
      </c>
      <c r="F16" s="97"/>
      <c r="G16" s="89">
        <v>80</v>
      </c>
      <c r="H16" s="91" t="s">
        <v>42</v>
      </c>
      <c r="I16" s="104"/>
      <c r="J16" s="104"/>
      <c r="K16" s="101"/>
    </row>
    <row r="17" ht="59.25" customHeight="1" spans="1:11">
      <c r="A17" s="89" t="s">
        <v>53</v>
      </c>
      <c r="B17" s="94" t="s">
        <v>54</v>
      </c>
      <c r="C17" s="94" t="s">
        <v>30</v>
      </c>
      <c r="D17" s="89">
        <f t="shared" si="0"/>
        <v>39</v>
      </c>
      <c r="E17" s="96">
        <v>39</v>
      </c>
      <c r="F17" s="97"/>
      <c r="G17" s="89">
        <v>30</v>
      </c>
      <c r="H17" s="91" t="s">
        <v>55</v>
      </c>
      <c r="I17" s="104"/>
      <c r="J17" s="104"/>
      <c r="K17" s="101"/>
    </row>
    <row r="18" ht="60.75" customHeight="1" spans="1:11">
      <c r="A18" s="89" t="s">
        <v>56</v>
      </c>
      <c r="B18" s="94" t="s">
        <v>57</v>
      </c>
      <c r="C18" s="94" t="s">
        <v>41</v>
      </c>
      <c r="D18" s="89">
        <f t="shared" si="0"/>
        <v>62</v>
      </c>
      <c r="E18" s="96">
        <v>62</v>
      </c>
      <c r="F18" s="97"/>
      <c r="G18" s="89">
        <v>80</v>
      </c>
      <c r="H18" s="91" t="s">
        <v>42</v>
      </c>
      <c r="I18" s="104"/>
      <c r="J18" s="104"/>
      <c r="K18" s="101"/>
    </row>
    <row r="19" ht="60.75" customHeight="1" spans="1:11">
      <c r="A19" s="89" t="s">
        <v>58</v>
      </c>
      <c r="B19" s="94" t="s">
        <v>59</v>
      </c>
      <c r="C19" s="94" t="s">
        <v>30</v>
      </c>
      <c r="D19" s="89">
        <f t="shared" si="0"/>
        <v>41</v>
      </c>
      <c r="E19" s="96">
        <v>41</v>
      </c>
      <c r="F19" s="97"/>
      <c r="G19" s="89">
        <v>30</v>
      </c>
      <c r="H19" s="91" t="s">
        <v>60</v>
      </c>
      <c r="I19" s="104"/>
      <c r="J19" s="104"/>
      <c r="K19" s="101"/>
    </row>
    <row r="20" ht="60.75" customHeight="1" spans="1:11">
      <c r="A20" s="89" t="s">
        <v>61</v>
      </c>
      <c r="B20" s="94" t="s">
        <v>62</v>
      </c>
      <c r="C20" s="94" t="s">
        <v>41</v>
      </c>
      <c r="D20" s="89">
        <f t="shared" si="0"/>
        <v>31</v>
      </c>
      <c r="E20" s="96">
        <v>31</v>
      </c>
      <c r="F20" s="97"/>
      <c r="G20" s="89">
        <v>80</v>
      </c>
      <c r="H20" s="91" t="s">
        <v>42</v>
      </c>
      <c r="I20" s="104"/>
      <c r="J20" s="104"/>
      <c r="K20" s="101"/>
    </row>
    <row r="21" ht="72.75" spans="1:11">
      <c r="A21" s="89" t="s">
        <v>63</v>
      </c>
      <c r="B21" s="94" t="s">
        <v>64</v>
      </c>
      <c r="C21" s="94" t="s">
        <v>20</v>
      </c>
      <c r="D21" s="89">
        <f t="shared" si="0"/>
        <v>173</v>
      </c>
      <c r="E21" s="96">
        <v>173</v>
      </c>
      <c r="F21" s="97"/>
      <c r="G21" s="89">
        <v>0</v>
      </c>
      <c r="H21" s="91" t="s">
        <v>65</v>
      </c>
      <c r="I21" s="104"/>
      <c r="J21" s="104"/>
      <c r="K21" s="101"/>
    </row>
    <row r="22" ht="87" spans="1:11">
      <c r="A22" s="89" t="s">
        <v>66</v>
      </c>
      <c r="B22" s="94" t="s">
        <v>67</v>
      </c>
      <c r="C22" s="94" t="s">
        <v>30</v>
      </c>
      <c r="D22" s="89">
        <f t="shared" si="0"/>
        <v>76</v>
      </c>
      <c r="E22" s="96">
        <v>76</v>
      </c>
      <c r="F22" s="97"/>
      <c r="G22" s="89">
        <v>30</v>
      </c>
      <c r="H22" s="91" t="s">
        <v>68</v>
      </c>
      <c r="I22" s="104"/>
      <c r="J22" s="104"/>
      <c r="K22" s="101"/>
    </row>
    <row r="23" ht="44.25" spans="1:11">
      <c r="A23" s="89" t="s">
        <v>69</v>
      </c>
      <c r="B23" s="94" t="s">
        <v>70</v>
      </c>
      <c r="C23" s="94" t="s">
        <v>34</v>
      </c>
      <c r="D23" s="89">
        <f t="shared" si="0"/>
        <v>52</v>
      </c>
      <c r="E23" s="96">
        <v>52</v>
      </c>
      <c r="F23" s="97"/>
      <c r="G23" s="89">
        <v>50</v>
      </c>
      <c r="H23" s="91" t="s">
        <v>71</v>
      </c>
      <c r="I23" s="104"/>
      <c r="J23" s="104"/>
      <c r="K23" s="101"/>
    </row>
    <row r="24" ht="44.25" spans="1:11">
      <c r="A24" s="89" t="s">
        <v>72</v>
      </c>
      <c r="B24" s="94" t="s">
        <v>73</v>
      </c>
      <c r="C24" s="94" t="s">
        <v>41</v>
      </c>
      <c r="D24" s="89">
        <f t="shared" si="0"/>
        <v>98</v>
      </c>
      <c r="E24" s="96">
        <v>98</v>
      </c>
      <c r="F24" s="97"/>
      <c r="G24" s="89">
        <v>80</v>
      </c>
      <c r="H24" s="91" t="s">
        <v>42</v>
      </c>
      <c r="I24" s="104"/>
      <c r="J24" s="104"/>
      <c r="K24" s="101"/>
    </row>
    <row r="25" ht="44.25" spans="1:11">
      <c r="A25" s="94" t="s">
        <v>74</v>
      </c>
      <c r="B25" s="94" t="s">
        <v>75</v>
      </c>
      <c r="C25" s="94" t="s">
        <v>30</v>
      </c>
      <c r="D25" s="89">
        <f t="shared" si="0"/>
        <v>66</v>
      </c>
      <c r="E25" s="96">
        <v>66</v>
      </c>
      <c r="F25" s="97"/>
      <c r="G25" s="89">
        <v>30</v>
      </c>
      <c r="H25" s="91" t="s">
        <v>76</v>
      </c>
      <c r="I25" s="104"/>
      <c r="J25" s="104"/>
      <c r="K25" s="101"/>
    </row>
    <row r="26" ht="44.25" spans="1:11">
      <c r="A26" s="94" t="s">
        <v>77</v>
      </c>
      <c r="B26" s="94" t="s">
        <v>78</v>
      </c>
      <c r="C26" s="94" t="s">
        <v>41</v>
      </c>
      <c r="D26" s="89">
        <f t="shared" si="0"/>
        <v>147</v>
      </c>
      <c r="E26" s="96">
        <v>147</v>
      </c>
      <c r="F26" s="97"/>
      <c r="G26" s="89">
        <v>80</v>
      </c>
      <c r="H26" s="91" t="s">
        <v>42</v>
      </c>
      <c r="I26" s="104"/>
      <c r="J26" s="104"/>
      <c r="K26" s="101"/>
    </row>
    <row r="27" ht="158.25" spans="1:11">
      <c r="A27" s="95" t="s">
        <v>79</v>
      </c>
      <c r="B27" s="95" t="s">
        <v>80</v>
      </c>
      <c r="C27" s="95" t="s">
        <v>81</v>
      </c>
      <c r="D27" s="89">
        <f t="shared" si="0"/>
        <v>0</v>
      </c>
      <c r="E27" s="97">
        <v>0</v>
      </c>
      <c r="F27" s="97"/>
      <c r="G27" s="97">
        <v>0</v>
      </c>
      <c r="H27" s="100" t="s">
        <v>82</v>
      </c>
      <c r="I27" s="105"/>
      <c r="J27" s="105"/>
      <c r="K27" s="101"/>
    </row>
    <row r="28" ht="15" spans="1:10">
      <c r="A28" s="17" t="s">
        <v>83</v>
      </c>
      <c r="B28" s="17"/>
      <c r="C28" s="18"/>
      <c r="D28" s="17"/>
      <c r="E28" s="17"/>
      <c r="F28" s="17"/>
      <c r="G28" s="17"/>
      <c r="H28" s="17"/>
      <c r="I28" s="17"/>
      <c r="J28" s="17"/>
    </row>
    <row r="29" spans="1:10">
      <c r="A29" s="17" t="s">
        <v>84</v>
      </c>
      <c r="B29" s="17"/>
      <c r="C29" s="18"/>
      <c r="D29" s="17"/>
      <c r="E29" s="17"/>
      <c r="F29" s="17"/>
      <c r="G29" s="17"/>
      <c r="H29" s="17"/>
      <c r="I29" s="17"/>
      <c r="J29" s="17"/>
    </row>
    <row r="30" spans="1:10">
      <c r="A30" s="17" t="s">
        <v>85</v>
      </c>
      <c r="B30" s="17"/>
      <c r="C30" s="18"/>
      <c r="D30" s="17"/>
      <c r="E30" s="17"/>
      <c r="F30" s="17"/>
      <c r="G30" s="17"/>
      <c r="H30" s="17"/>
      <c r="I30" s="17"/>
      <c r="J30" s="17"/>
    </row>
  </sheetData>
  <mergeCells count="10">
    <mergeCell ref="A2:J2"/>
    <mergeCell ref="H3:J3"/>
    <mergeCell ref="A4:C4"/>
    <mergeCell ref="D4:F4"/>
    <mergeCell ref="G4:H4"/>
    <mergeCell ref="A28:J28"/>
    <mergeCell ref="A29:J29"/>
    <mergeCell ref="A30:J30"/>
    <mergeCell ref="I6:I27"/>
    <mergeCell ref="J6:J27"/>
  </mergeCells>
  <pageMargins left="0.78740157480315" right="0.196850393700787" top="0.393700787401575" bottom="0.196850393700787" header="0.31496062992126" footer="0.31496062992126"/>
  <pageSetup paperSize="8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topLeftCell="A29" workbookViewId="0">
      <selection activeCell="E16" sqref="E16:E24"/>
    </sheetView>
  </sheetViews>
  <sheetFormatPr defaultColWidth="9" defaultRowHeight="14.25"/>
  <cols>
    <col min="2" max="2" width="11.125" customWidth="1"/>
    <col min="3" max="3" width="11.5" customWidth="1"/>
    <col min="4" max="4" width="9" customWidth="1"/>
    <col min="9" max="9" width="51.125" customWidth="1"/>
  </cols>
  <sheetData>
    <row r="1" ht="20.25" spans="1:1">
      <c r="A1" s="1" t="s">
        <v>86</v>
      </c>
    </row>
    <row r="2" ht="2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spans="1:11">
      <c r="A3" s="3" t="s">
        <v>87</v>
      </c>
      <c r="B3" s="3"/>
      <c r="C3" s="3"/>
      <c r="D3" s="3"/>
      <c r="E3" s="3"/>
      <c r="F3" s="3"/>
      <c r="G3" s="3"/>
      <c r="H3" s="3"/>
      <c r="I3" s="29" t="s">
        <v>88</v>
      </c>
      <c r="J3" s="29"/>
      <c r="K3" s="29"/>
    </row>
    <row r="4" ht="16.5" spans="1:11">
      <c r="A4" s="4" t="s">
        <v>9</v>
      </c>
      <c r="B4" s="5" t="s">
        <v>4</v>
      </c>
      <c r="C4" s="5"/>
      <c r="D4" s="5" t="s">
        <v>5</v>
      </c>
      <c r="E4" s="5"/>
      <c r="F4" s="5"/>
      <c r="G4" s="5" t="s">
        <v>6</v>
      </c>
      <c r="H4" s="5"/>
      <c r="I4" s="5"/>
      <c r="J4" s="5" t="s">
        <v>7</v>
      </c>
      <c r="K4" s="5" t="s">
        <v>8</v>
      </c>
    </row>
    <row r="5" ht="72" spans="1:11">
      <c r="A5" s="4"/>
      <c r="B5" s="6" t="s">
        <v>9</v>
      </c>
      <c r="C5" s="6" t="s">
        <v>10</v>
      </c>
      <c r="D5" s="6" t="s">
        <v>12</v>
      </c>
      <c r="E5" s="6" t="s">
        <v>13</v>
      </c>
      <c r="F5" s="6" t="s">
        <v>14</v>
      </c>
      <c r="G5" s="6" t="s">
        <v>89</v>
      </c>
      <c r="H5" s="6" t="s">
        <v>15</v>
      </c>
      <c r="I5" s="6" t="s">
        <v>16</v>
      </c>
      <c r="J5" s="6" t="s">
        <v>90</v>
      </c>
      <c r="K5" s="6"/>
    </row>
    <row r="6" s="54" customFormat="1" ht="18.75" customHeight="1" spans="1:11">
      <c r="A6" s="55" t="s">
        <v>91</v>
      </c>
      <c r="B6" s="56" t="s">
        <v>18</v>
      </c>
      <c r="C6" s="57" t="s">
        <v>92</v>
      </c>
      <c r="D6" s="58">
        <f>E6+F6</f>
        <v>290</v>
      </c>
      <c r="E6" s="58">
        <v>290</v>
      </c>
      <c r="F6" s="72"/>
      <c r="G6" s="62" t="s">
        <v>20</v>
      </c>
      <c r="H6" s="62">
        <v>0</v>
      </c>
      <c r="I6" s="32" t="s">
        <v>21</v>
      </c>
      <c r="J6" s="81">
        <f>SUM(D6:D56)</f>
        <v>666</v>
      </c>
      <c r="K6" s="81" t="s">
        <v>93</v>
      </c>
    </row>
    <row r="7" ht="18.75" customHeight="1" spans="1:11">
      <c r="A7" s="59"/>
      <c r="B7" s="60"/>
      <c r="C7" s="57" t="s">
        <v>94</v>
      </c>
      <c r="D7" s="58"/>
      <c r="E7" s="58"/>
      <c r="F7" s="72"/>
      <c r="G7" s="62" t="s">
        <v>20</v>
      </c>
      <c r="H7" s="62">
        <v>0</v>
      </c>
      <c r="I7" s="33"/>
      <c r="J7" s="81"/>
      <c r="K7" s="81"/>
    </row>
    <row r="8" ht="18.75" customHeight="1" spans="1:11">
      <c r="A8" s="59"/>
      <c r="B8" s="60"/>
      <c r="C8" s="57" t="s">
        <v>95</v>
      </c>
      <c r="D8" s="58"/>
      <c r="E8" s="58"/>
      <c r="F8" s="72"/>
      <c r="G8" s="62" t="s">
        <v>20</v>
      </c>
      <c r="H8" s="62">
        <v>0</v>
      </c>
      <c r="I8" s="33"/>
      <c r="J8" s="81"/>
      <c r="K8" s="81"/>
    </row>
    <row r="9" ht="18.75" customHeight="1" spans="1:11">
      <c r="A9" s="59"/>
      <c r="B9" s="60"/>
      <c r="C9" s="57" t="s">
        <v>96</v>
      </c>
      <c r="D9" s="58"/>
      <c r="E9" s="58"/>
      <c r="F9" s="72"/>
      <c r="G9" s="62" t="s">
        <v>20</v>
      </c>
      <c r="H9" s="62">
        <v>0</v>
      </c>
      <c r="I9" s="33"/>
      <c r="J9" s="81"/>
      <c r="K9" s="81"/>
    </row>
    <row r="10" ht="18.75" customHeight="1" spans="1:11">
      <c r="A10" s="59"/>
      <c r="B10" s="60"/>
      <c r="C10" s="57" t="s">
        <v>97</v>
      </c>
      <c r="D10" s="58"/>
      <c r="E10" s="58"/>
      <c r="F10" s="72"/>
      <c r="G10" s="62" t="s">
        <v>20</v>
      </c>
      <c r="H10" s="62">
        <v>0</v>
      </c>
      <c r="I10" s="33"/>
      <c r="J10" s="81"/>
      <c r="K10" s="81"/>
    </row>
    <row r="11" ht="18.75" customHeight="1" spans="1:11">
      <c r="A11" s="59"/>
      <c r="B11" s="61"/>
      <c r="C11" s="57" t="s">
        <v>98</v>
      </c>
      <c r="D11" s="58"/>
      <c r="E11" s="58"/>
      <c r="F11" s="72"/>
      <c r="G11" s="62" t="s">
        <v>20</v>
      </c>
      <c r="H11" s="62">
        <v>0</v>
      </c>
      <c r="I11" s="34"/>
      <c r="J11" s="81"/>
      <c r="K11" s="81"/>
    </row>
    <row r="12" customFormat="1" ht="114.75" spans="1:11">
      <c r="A12" s="60"/>
      <c r="B12" s="56" t="s">
        <v>22</v>
      </c>
      <c r="C12" s="62" t="s">
        <v>23</v>
      </c>
      <c r="D12" s="63">
        <f>E12+F12</f>
        <v>0</v>
      </c>
      <c r="E12" s="58">
        <v>0</v>
      </c>
      <c r="F12" s="73"/>
      <c r="G12" s="62" t="s">
        <v>20</v>
      </c>
      <c r="H12" s="62">
        <v>0</v>
      </c>
      <c r="I12" s="82" t="s">
        <v>24</v>
      </c>
      <c r="J12" s="81"/>
      <c r="K12" s="81"/>
    </row>
    <row r="13" customFormat="1" ht="171.75" spans="1:11">
      <c r="A13" s="60"/>
      <c r="B13" s="56" t="s">
        <v>25</v>
      </c>
      <c r="C13" s="62" t="s">
        <v>26</v>
      </c>
      <c r="D13" s="63">
        <f>E13+F13</f>
        <v>0</v>
      </c>
      <c r="E13" s="58">
        <v>0</v>
      </c>
      <c r="F13" s="73"/>
      <c r="G13" s="62" t="s">
        <v>20</v>
      </c>
      <c r="H13" s="62">
        <v>0</v>
      </c>
      <c r="I13" s="82" t="s">
        <v>27</v>
      </c>
      <c r="J13" s="81"/>
      <c r="K13" s="81"/>
    </row>
    <row r="14" s="54" customFormat="1" ht="32" customHeight="1" spans="1:11">
      <c r="A14" s="60"/>
      <c r="B14" s="56" t="s">
        <v>99</v>
      </c>
      <c r="C14" s="64" t="s">
        <v>100</v>
      </c>
      <c r="D14" s="65">
        <f>E14+E15+F14</f>
        <v>50</v>
      </c>
      <c r="E14" s="74">
        <v>17</v>
      </c>
      <c r="F14" s="73"/>
      <c r="G14" s="64" t="s">
        <v>30</v>
      </c>
      <c r="H14" s="64">
        <v>30</v>
      </c>
      <c r="I14" s="32" t="s">
        <v>31</v>
      </c>
      <c r="J14" s="81"/>
      <c r="K14" s="81"/>
    </row>
    <row r="15" ht="32" customHeight="1" spans="1:11">
      <c r="A15" s="60"/>
      <c r="B15" s="61"/>
      <c r="C15" s="64" t="s">
        <v>101</v>
      </c>
      <c r="D15" s="66"/>
      <c r="E15" s="74">
        <v>33</v>
      </c>
      <c r="F15" s="75"/>
      <c r="G15" s="64" t="s">
        <v>30</v>
      </c>
      <c r="H15" s="64">
        <v>30</v>
      </c>
      <c r="I15" s="34"/>
      <c r="J15" s="81"/>
      <c r="K15" s="81"/>
    </row>
    <row r="16" ht="18.75" customHeight="1" spans="1:11">
      <c r="A16" s="60"/>
      <c r="B16" s="56" t="s">
        <v>102</v>
      </c>
      <c r="C16" s="67" t="s">
        <v>103</v>
      </c>
      <c r="D16" s="68">
        <f>E16+E17+E18+E19+E20+E21+E22+E23+E24+F16</f>
        <v>111</v>
      </c>
      <c r="E16" s="76">
        <v>11</v>
      </c>
      <c r="F16" s="77"/>
      <c r="G16" s="67" t="s">
        <v>34</v>
      </c>
      <c r="H16" s="67">
        <v>50</v>
      </c>
      <c r="I16" s="32" t="s">
        <v>35</v>
      </c>
      <c r="J16" s="81"/>
      <c r="K16" s="81"/>
    </row>
    <row r="17" ht="18.75" customHeight="1" spans="1:11">
      <c r="A17" s="60"/>
      <c r="B17" s="60"/>
      <c r="C17" s="67" t="s">
        <v>104</v>
      </c>
      <c r="D17" s="68"/>
      <c r="E17" s="76">
        <v>2</v>
      </c>
      <c r="F17" s="77"/>
      <c r="G17" s="67" t="s">
        <v>34</v>
      </c>
      <c r="H17" s="67">
        <v>50</v>
      </c>
      <c r="I17" s="33"/>
      <c r="J17" s="81"/>
      <c r="K17" s="81"/>
    </row>
    <row r="18" ht="18.75" customHeight="1" spans="1:11">
      <c r="A18" s="60"/>
      <c r="B18" s="60"/>
      <c r="C18" s="67" t="s">
        <v>105</v>
      </c>
      <c r="D18" s="68"/>
      <c r="E18" s="76">
        <v>26</v>
      </c>
      <c r="F18" s="77"/>
      <c r="G18" s="67" t="s">
        <v>34</v>
      </c>
      <c r="H18" s="67">
        <v>50</v>
      </c>
      <c r="I18" s="33"/>
      <c r="J18" s="81"/>
      <c r="K18" s="81"/>
    </row>
    <row r="19" ht="18.75" customHeight="1" spans="1:11">
      <c r="A19" s="60"/>
      <c r="B19" s="60"/>
      <c r="C19" s="67" t="s">
        <v>106</v>
      </c>
      <c r="D19" s="68"/>
      <c r="E19" s="76">
        <v>16</v>
      </c>
      <c r="F19" s="77"/>
      <c r="G19" s="67" t="s">
        <v>34</v>
      </c>
      <c r="H19" s="67">
        <v>50</v>
      </c>
      <c r="I19" s="33"/>
      <c r="J19" s="81"/>
      <c r="K19" s="81"/>
    </row>
    <row r="20" ht="18.75" customHeight="1" spans="1:11">
      <c r="A20" s="60"/>
      <c r="B20" s="60"/>
      <c r="C20" s="67" t="s">
        <v>107</v>
      </c>
      <c r="D20" s="68"/>
      <c r="E20" s="76">
        <v>7</v>
      </c>
      <c r="F20" s="77"/>
      <c r="G20" s="67" t="s">
        <v>34</v>
      </c>
      <c r="H20" s="67">
        <v>50</v>
      </c>
      <c r="I20" s="33"/>
      <c r="J20" s="81"/>
      <c r="K20" s="81"/>
    </row>
    <row r="21" ht="18.75" customHeight="1" spans="1:11">
      <c r="A21" s="60"/>
      <c r="B21" s="60"/>
      <c r="C21" s="67" t="s">
        <v>108</v>
      </c>
      <c r="D21" s="68"/>
      <c r="E21" s="76">
        <v>7</v>
      </c>
      <c r="F21" s="77"/>
      <c r="G21" s="67" t="s">
        <v>34</v>
      </c>
      <c r="H21" s="67">
        <v>50</v>
      </c>
      <c r="I21" s="33"/>
      <c r="J21" s="81"/>
      <c r="K21" s="81"/>
    </row>
    <row r="22" ht="18.75" customHeight="1" spans="1:11">
      <c r="A22" s="60"/>
      <c r="B22" s="60"/>
      <c r="C22" s="67" t="s">
        <v>109</v>
      </c>
      <c r="D22" s="68"/>
      <c r="E22" s="76">
        <v>16</v>
      </c>
      <c r="F22" s="77"/>
      <c r="G22" s="67" t="s">
        <v>34</v>
      </c>
      <c r="H22" s="67">
        <v>50</v>
      </c>
      <c r="I22" s="33"/>
      <c r="J22" s="81"/>
      <c r="K22" s="81"/>
    </row>
    <row r="23" ht="18.75" customHeight="1" spans="1:11">
      <c r="A23" s="60"/>
      <c r="B23" s="60"/>
      <c r="C23" s="67" t="s">
        <v>110</v>
      </c>
      <c r="D23" s="68"/>
      <c r="E23" s="76">
        <v>11</v>
      </c>
      <c r="F23" s="77"/>
      <c r="G23" s="67" t="s">
        <v>34</v>
      </c>
      <c r="H23" s="67">
        <v>50</v>
      </c>
      <c r="I23" s="33"/>
      <c r="J23" s="81"/>
      <c r="K23" s="81"/>
    </row>
    <row r="24" ht="18.75" customHeight="1" spans="1:11">
      <c r="A24" s="60"/>
      <c r="B24" s="61"/>
      <c r="C24" s="67" t="s">
        <v>111</v>
      </c>
      <c r="D24" s="66"/>
      <c r="E24" s="76">
        <v>15</v>
      </c>
      <c r="F24" s="75"/>
      <c r="G24" s="67" t="s">
        <v>34</v>
      </c>
      <c r="H24" s="67">
        <v>50</v>
      </c>
      <c r="I24" s="34"/>
      <c r="J24" s="81"/>
      <c r="K24" s="81"/>
    </row>
    <row r="25" ht="57.75" spans="1:11">
      <c r="A25" s="60"/>
      <c r="B25" s="69" t="s">
        <v>36</v>
      </c>
      <c r="C25" s="64" t="s">
        <v>112</v>
      </c>
      <c r="D25" s="70">
        <f>E25+F25</f>
        <v>33</v>
      </c>
      <c r="E25" s="74">
        <v>33</v>
      </c>
      <c r="F25" s="78"/>
      <c r="G25" s="64" t="s">
        <v>30</v>
      </c>
      <c r="H25" s="64">
        <v>30</v>
      </c>
      <c r="I25" s="82" t="s">
        <v>113</v>
      </c>
      <c r="J25" s="81"/>
      <c r="K25" s="81"/>
    </row>
    <row r="26" ht="18.75" customHeight="1" spans="1:11">
      <c r="A26" s="60"/>
      <c r="B26" s="56" t="s">
        <v>39</v>
      </c>
      <c r="C26" s="71" t="s">
        <v>114</v>
      </c>
      <c r="D26" s="65">
        <f>E26+E27+E28+E29+E30+E31+E32+E33+E34+E35+E36+E37+E38+E39+E40+E41+E42+F26</f>
        <v>79</v>
      </c>
      <c r="E26" s="79">
        <v>5</v>
      </c>
      <c r="F26" s="77"/>
      <c r="G26" s="71" t="s">
        <v>41</v>
      </c>
      <c r="H26" s="71">
        <v>80</v>
      </c>
      <c r="I26" s="32" t="s">
        <v>42</v>
      </c>
      <c r="J26" s="81"/>
      <c r="K26" s="81"/>
    </row>
    <row r="27" ht="18.75" customHeight="1" spans="1:11">
      <c r="A27" s="60"/>
      <c r="B27" s="60"/>
      <c r="C27" s="71" t="s">
        <v>115</v>
      </c>
      <c r="D27" s="68"/>
      <c r="E27" s="79">
        <v>5</v>
      </c>
      <c r="F27" s="77"/>
      <c r="G27" s="71" t="s">
        <v>41</v>
      </c>
      <c r="H27" s="71">
        <v>80</v>
      </c>
      <c r="I27" s="33"/>
      <c r="J27" s="81"/>
      <c r="K27" s="81"/>
    </row>
    <row r="28" s="54" customFormat="1" ht="18.75" customHeight="1" spans="1:11">
      <c r="A28" s="60"/>
      <c r="B28" s="60"/>
      <c r="C28" s="71" t="s">
        <v>116</v>
      </c>
      <c r="D28" s="68"/>
      <c r="E28" s="79">
        <v>5</v>
      </c>
      <c r="F28" s="77"/>
      <c r="G28" s="71" t="s">
        <v>41</v>
      </c>
      <c r="H28" s="71">
        <v>80</v>
      </c>
      <c r="I28" s="33"/>
      <c r="J28" s="81"/>
      <c r="K28" s="81"/>
    </row>
    <row r="29" ht="18.75" customHeight="1" spans="1:11">
      <c r="A29" s="60"/>
      <c r="B29" s="60"/>
      <c r="C29" s="71" t="s">
        <v>117</v>
      </c>
      <c r="D29" s="68"/>
      <c r="E29" s="79">
        <v>3</v>
      </c>
      <c r="F29" s="77"/>
      <c r="G29" s="71" t="s">
        <v>41</v>
      </c>
      <c r="H29" s="71">
        <v>80</v>
      </c>
      <c r="I29" s="33"/>
      <c r="J29" s="81"/>
      <c r="K29" s="81"/>
    </row>
    <row r="30" ht="18.75" customHeight="1" spans="1:11">
      <c r="A30" s="60"/>
      <c r="B30" s="60"/>
      <c r="C30" s="71" t="s">
        <v>118</v>
      </c>
      <c r="D30" s="68"/>
      <c r="E30" s="79">
        <v>3</v>
      </c>
      <c r="F30" s="77"/>
      <c r="G30" s="71" t="s">
        <v>41</v>
      </c>
      <c r="H30" s="71">
        <v>80</v>
      </c>
      <c r="I30" s="33"/>
      <c r="J30" s="81"/>
      <c r="K30" s="81"/>
    </row>
    <row r="31" ht="18.75" customHeight="1" spans="1:11">
      <c r="A31" s="60"/>
      <c r="B31" s="60"/>
      <c r="C31" s="71" t="s">
        <v>119</v>
      </c>
      <c r="D31" s="68"/>
      <c r="E31" s="79">
        <v>1</v>
      </c>
      <c r="F31" s="77"/>
      <c r="G31" s="71" t="s">
        <v>41</v>
      </c>
      <c r="H31" s="71">
        <v>80</v>
      </c>
      <c r="I31" s="33"/>
      <c r="J31" s="81"/>
      <c r="K31" s="81"/>
    </row>
    <row r="32" s="54" customFormat="1" ht="18.75" customHeight="1" spans="1:11">
      <c r="A32" s="60"/>
      <c r="B32" s="60"/>
      <c r="C32" s="71" t="s">
        <v>120</v>
      </c>
      <c r="D32" s="68"/>
      <c r="E32" s="79">
        <v>12</v>
      </c>
      <c r="F32" s="77"/>
      <c r="G32" s="71" t="s">
        <v>41</v>
      </c>
      <c r="H32" s="71">
        <v>80</v>
      </c>
      <c r="I32" s="33"/>
      <c r="J32" s="81"/>
      <c r="K32" s="81"/>
    </row>
    <row r="33" ht="18.75" customHeight="1" spans="1:11">
      <c r="A33" s="60"/>
      <c r="B33" s="60"/>
      <c r="C33" s="71" t="s">
        <v>121</v>
      </c>
      <c r="D33" s="68"/>
      <c r="E33" s="79">
        <v>7</v>
      </c>
      <c r="F33" s="77"/>
      <c r="G33" s="71" t="s">
        <v>41</v>
      </c>
      <c r="H33" s="71">
        <v>80</v>
      </c>
      <c r="I33" s="33"/>
      <c r="J33" s="81"/>
      <c r="K33" s="81"/>
    </row>
    <row r="34" ht="18.75" customHeight="1" spans="1:11">
      <c r="A34" s="60"/>
      <c r="B34" s="60"/>
      <c r="C34" s="71" t="s">
        <v>122</v>
      </c>
      <c r="D34" s="68"/>
      <c r="E34" s="79">
        <v>2</v>
      </c>
      <c r="F34" s="77"/>
      <c r="G34" s="71" t="s">
        <v>41</v>
      </c>
      <c r="H34" s="71">
        <v>80</v>
      </c>
      <c r="I34" s="33"/>
      <c r="J34" s="81"/>
      <c r="K34" s="81"/>
    </row>
    <row r="35" ht="18.75" customHeight="1" spans="1:11">
      <c r="A35" s="60"/>
      <c r="B35" s="60"/>
      <c r="C35" s="71" t="s">
        <v>123</v>
      </c>
      <c r="D35" s="68"/>
      <c r="E35" s="79">
        <v>8</v>
      </c>
      <c r="F35" s="77"/>
      <c r="G35" s="71" t="s">
        <v>41</v>
      </c>
      <c r="H35" s="71">
        <v>80</v>
      </c>
      <c r="I35" s="33"/>
      <c r="J35" s="81"/>
      <c r="K35" s="81"/>
    </row>
    <row r="36" ht="18.75" customHeight="1" spans="1:11">
      <c r="A36" s="60"/>
      <c r="B36" s="60"/>
      <c r="C36" s="71" t="s">
        <v>124</v>
      </c>
      <c r="D36" s="68"/>
      <c r="E36" s="79">
        <v>4</v>
      </c>
      <c r="F36" s="77"/>
      <c r="G36" s="71" t="s">
        <v>41</v>
      </c>
      <c r="H36" s="71">
        <v>80</v>
      </c>
      <c r="I36" s="33"/>
      <c r="J36" s="81"/>
      <c r="K36" s="81"/>
    </row>
    <row r="37" ht="18.75" customHeight="1" spans="1:11">
      <c r="A37" s="60"/>
      <c r="B37" s="60"/>
      <c r="C37" s="71" t="s">
        <v>125</v>
      </c>
      <c r="D37" s="68"/>
      <c r="E37" s="79">
        <v>9</v>
      </c>
      <c r="F37" s="77"/>
      <c r="G37" s="71" t="s">
        <v>41</v>
      </c>
      <c r="H37" s="71">
        <v>80</v>
      </c>
      <c r="I37" s="33"/>
      <c r="J37" s="81"/>
      <c r="K37" s="81"/>
    </row>
    <row r="38" ht="18.75" customHeight="1" spans="1:11">
      <c r="A38" s="60"/>
      <c r="B38" s="60"/>
      <c r="C38" s="71" t="s">
        <v>126</v>
      </c>
      <c r="D38" s="68"/>
      <c r="E38" s="79">
        <v>1</v>
      </c>
      <c r="F38" s="77"/>
      <c r="G38" s="71" t="s">
        <v>41</v>
      </c>
      <c r="H38" s="71">
        <v>80</v>
      </c>
      <c r="I38" s="33"/>
      <c r="J38" s="81"/>
      <c r="K38" s="81"/>
    </row>
    <row r="39" ht="18.75" customHeight="1" spans="1:11">
      <c r="A39" s="60"/>
      <c r="B39" s="60"/>
      <c r="C39" s="71" t="s">
        <v>127</v>
      </c>
      <c r="D39" s="68"/>
      <c r="E39" s="79">
        <v>11</v>
      </c>
      <c r="F39" s="77"/>
      <c r="G39" s="71" t="s">
        <v>41</v>
      </c>
      <c r="H39" s="71">
        <v>80</v>
      </c>
      <c r="I39" s="33"/>
      <c r="J39" s="81"/>
      <c r="K39" s="81"/>
    </row>
    <row r="40" ht="18.75" customHeight="1" spans="1:11">
      <c r="A40" s="60"/>
      <c r="B40" s="60"/>
      <c r="C40" s="71" t="s">
        <v>128</v>
      </c>
      <c r="D40" s="68"/>
      <c r="E40" s="79">
        <v>1</v>
      </c>
      <c r="F40" s="77"/>
      <c r="G40" s="71" t="s">
        <v>41</v>
      </c>
      <c r="H40" s="71">
        <v>80</v>
      </c>
      <c r="I40" s="33"/>
      <c r="J40" s="81"/>
      <c r="K40" s="81"/>
    </row>
    <row r="41" ht="18.75" customHeight="1" spans="1:11">
      <c r="A41" s="60"/>
      <c r="B41" s="60"/>
      <c r="C41" s="71" t="s">
        <v>129</v>
      </c>
      <c r="D41" s="68"/>
      <c r="E41" s="79">
        <v>1</v>
      </c>
      <c r="F41" s="77"/>
      <c r="G41" s="71" t="s">
        <v>41</v>
      </c>
      <c r="H41" s="71">
        <v>80</v>
      </c>
      <c r="I41" s="33"/>
      <c r="J41" s="81"/>
      <c r="K41" s="81"/>
    </row>
    <row r="42" ht="18.75" customHeight="1" spans="1:11">
      <c r="A42" s="60"/>
      <c r="B42" s="61"/>
      <c r="C42" s="71" t="s">
        <v>130</v>
      </c>
      <c r="D42" s="66"/>
      <c r="E42" s="79">
        <v>1</v>
      </c>
      <c r="F42" s="75"/>
      <c r="G42" s="71" t="s">
        <v>41</v>
      </c>
      <c r="H42" s="71">
        <v>80</v>
      </c>
      <c r="I42" s="34"/>
      <c r="J42" s="81"/>
      <c r="K42" s="81"/>
    </row>
    <row r="43" ht="57.75" spans="1:11">
      <c r="A43" s="60"/>
      <c r="B43" s="69" t="s">
        <v>43</v>
      </c>
      <c r="C43" s="64" t="s">
        <v>131</v>
      </c>
      <c r="D43" s="70">
        <f>E43+F43</f>
        <v>41</v>
      </c>
      <c r="E43" s="74">
        <v>41</v>
      </c>
      <c r="F43" s="80"/>
      <c r="G43" s="64" t="s">
        <v>30</v>
      </c>
      <c r="H43" s="64">
        <v>30</v>
      </c>
      <c r="I43" s="30" t="s">
        <v>132</v>
      </c>
      <c r="J43" s="81"/>
      <c r="K43" s="81"/>
    </row>
    <row r="44" ht="18.75" customHeight="1" spans="1:11">
      <c r="A44" s="60"/>
      <c r="B44" s="56" t="s">
        <v>46</v>
      </c>
      <c r="C44" s="71" t="s">
        <v>133</v>
      </c>
      <c r="D44" s="65">
        <f>E44+E45+E46+E47+E48+E49+E50+E51+E52+E53+E54+E55+E56+F44</f>
        <v>62</v>
      </c>
      <c r="E44" s="79">
        <v>2</v>
      </c>
      <c r="F44" s="73"/>
      <c r="G44" s="71" t="s">
        <v>41</v>
      </c>
      <c r="H44" s="71">
        <v>80</v>
      </c>
      <c r="I44" s="32" t="s">
        <v>134</v>
      </c>
      <c r="J44" s="81"/>
      <c r="K44" s="81"/>
    </row>
    <row r="45" ht="18.75" customHeight="1" spans="1:11">
      <c r="A45" s="60"/>
      <c r="B45" s="60"/>
      <c r="C45" s="71" t="s">
        <v>135</v>
      </c>
      <c r="D45" s="68"/>
      <c r="E45" s="79">
        <v>5</v>
      </c>
      <c r="F45" s="77"/>
      <c r="G45" s="71" t="s">
        <v>41</v>
      </c>
      <c r="H45" s="71">
        <v>80</v>
      </c>
      <c r="I45" s="33"/>
      <c r="J45" s="81"/>
      <c r="K45" s="81"/>
    </row>
    <row r="46" ht="18.75" customHeight="1" spans="1:11">
      <c r="A46" s="60"/>
      <c r="B46" s="60"/>
      <c r="C46" s="71" t="s">
        <v>136</v>
      </c>
      <c r="D46" s="68"/>
      <c r="E46" s="79">
        <v>3</v>
      </c>
      <c r="F46" s="77"/>
      <c r="G46" s="71" t="s">
        <v>41</v>
      </c>
      <c r="H46" s="71">
        <v>80</v>
      </c>
      <c r="I46" s="33"/>
      <c r="J46" s="81"/>
      <c r="K46" s="81"/>
    </row>
    <row r="47" ht="18.75" customHeight="1" spans="1:11">
      <c r="A47" s="60"/>
      <c r="B47" s="60"/>
      <c r="C47" s="71" t="s">
        <v>137</v>
      </c>
      <c r="D47" s="68"/>
      <c r="E47" s="79">
        <v>0</v>
      </c>
      <c r="F47" s="77"/>
      <c r="G47" s="71" t="s">
        <v>41</v>
      </c>
      <c r="H47" s="71">
        <v>80</v>
      </c>
      <c r="I47" s="33"/>
      <c r="J47" s="81"/>
      <c r="K47" s="81"/>
    </row>
    <row r="48" ht="18.75" customHeight="1" spans="1:11">
      <c r="A48" s="60"/>
      <c r="B48" s="60"/>
      <c r="C48" s="71" t="s">
        <v>138</v>
      </c>
      <c r="D48" s="68"/>
      <c r="E48" s="79">
        <v>0</v>
      </c>
      <c r="F48" s="77"/>
      <c r="G48" s="71" t="s">
        <v>41</v>
      </c>
      <c r="H48" s="71">
        <v>80</v>
      </c>
      <c r="I48" s="33"/>
      <c r="J48" s="81"/>
      <c r="K48" s="81"/>
    </row>
    <row r="49" ht="18.75" customHeight="1" spans="1:11">
      <c r="A49" s="60"/>
      <c r="B49" s="60"/>
      <c r="C49" s="71" t="s">
        <v>139</v>
      </c>
      <c r="D49" s="68"/>
      <c r="E49" s="79">
        <v>4</v>
      </c>
      <c r="F49" s="77"/>
      <c r="G49" s="71" t="s">
        <v>41</v>
      </c>
      <c r="H49" s="71">
        <v>80</v>
      </c>
      <c r="I49" s="33"/>
      <c r="J49" s="81"/>
      <c r="K49" s="81"/>
    </row>
    <row r="50" ht="18.75" customHeight="1" spans="1:11">
      <c r="A50" s="60"/>
      <c r="B50" s="60"/>
      <c r="C50" s="71" t="s">
        <v>140</v>
      </c>
      <c r="D50" s="68"/>
      <c r="E50" s="79">
        <v>6</v>
      </c>
      <c r="F50" s="77"/>
      <c r="G50" s="71" t="s">
        <v>41</v>
      </c>
      <c r="H50" s="71">
        <v>80</v>
      </c>
      <c r="I50" s="33"/>
      <c r="J50" s="81"/>
      <c r="K50" s="81"/>
    </row>
    <row r="51" ht="18.75" customHeight="1" spans="1:11">
      <c r="A51" s="60"/>
      <c r="B51" s="60"/>
      <c r="C51" s="71" t="s">
        <v>141</v>
      </c>
      <c r="D51" s="68"/>
      <c r="E51" s="79">
        <v>19</v>
      </c>
      <c r="F51" s="77"/>
      <c r="G51" s="71" t="s">
        <v>41</v>
      </c>
      <c r="H51" s="71">
        <v>80</v>
      </c>
      <c r="I51" s="33"/>
      <c r="J51" s="81"/>
      <c r="K51" s="81"/>
    </row>
    <row r="52" ht="18.75" customHeight="1" spans="1:11">
      <c r="A52" s="60"/>
      <c r="B52" s="60"/>
      <c r="C52" s="71" t="s">
        <v>142</v>
      </c>
      <c r="D52" s="68"/>
      <c r="E52" s="79">
        <v>14</v>
      </c>
      <c r="F52" s="77"/>
      <c r="G52" s="71" t="s">
        <v>41</v>
      </c>
      <c r="H52" s="71">
        <v>80</v>
      </c>
      <c r="I52" s="33"/>
      <c r="J52" s="81"/>
      <c r="K52" s="81"/>
    </row>
    <row r="53" ht="18.75" customHeight="1" spans="1:11">
      <c r="A53" s="60"/>
      <c r="B53" s="60"/>
      <c r="C53" s="71" t="s">
        <v>143</v>
      </c>
      <c r="D53" s="68"/>
      <c r="E53" s="79">
        <v>3</v>
      </c>
      <c r="F53" s="77"/>
      <c r="G53" s="71" t="s">
        <v>41</v>
      </c>
      <c r="H53" s="71">
        <v>80</v>
      </c>
      <c r="I53" s="33"/>
      <c r="J53" s="81"/>
      <c r="K53" s="81"/>
    </row>
    <row r="54" ht="18.75" customHeight="1" spans="1:11">
      <c r="A54" s="60"/>
      <c r="B54" s="60"/>
      <c r="C54" s="71" t="s">
        <v>144</v>
      </c>
      <c r="D54" s="68"/>
      <c r="E54" s="79">
        <v>1</v>
      </c>
      <c r="F54" s="77"/>
      <c r="G54" s="71" t="s">
        <v>41</v>
      </c>
      <c r="H54" s="71">
        <v>80</v>
      </c>
      <c r="I54" s="33"/>
      <c r="J54" s="81"/>
      <c r="K54" s="81"/>
    </row>
    <row r="55" ht="18.75" customHeight="1" spans="1:11">
      <c r="A55" s="60"/>
      <c r="B55" s="60"/>
      <c r="C55" s="71" t="s">
        <v>145</v>
      </c>
      <c r="D55" s="68"/>
      <c r="E55" s="79">
        <v>3</v>
      </c>
      <c r="F55" s="77"/>
      <c r="G55" s="71" t="s">
        <v>41</v>
      </c>
      <c r="H55" s="71">
        <v>80</v>
      </c>
      <c r="I55" s="33"/>
      <c r="J55" s="81"/>
      <c r="K55" s="81"/>
    </row>
    <row r="56" ht="18.75" customHeight="1" spans="1:11">
      <c r="A56" s="61"/>
      <c r="B56" s="61"/>
      <c r="C56" s="71" t="s">
        <v>146</v>
      </c>
      <c r="D56" s="66"/>
      <c r="E56" s="79">
        <v>2</v>
      </c>
      <c r="F56" s="75"/>
      <c r="G56" s="71" t="s">
        <v>41</v>
      </c>
      <c r="H56" s="71">
        <v>80</v>
      </c>
      <c r="I56" s="34"/>
      <c r="J56" s="81"/>
      <c r="K56" s="81"/>
    </row>
    <row r="57" spans="1:10">
      <c r="A57" s="17" t="s">
        <v>83</v>
      </c>
      <c r="B57" s="17"/>
      <c r="C57" s="18"/>
      <c r="D57" s="17"/>
      <c r="E57" s="17"/>
      <c r="F57" s="17"/>
      <c r="G57" s="17"/>
      <c r="H57" s="17"/>
      <c r="I57" s="17"/>
      <c r="J57" s="17"/>
    </row>
    <row r="58" spans="1:10">
      <c r="A58" s="17" t="s">
        <v>84</v>
      </c>
      <c r="B58" s="17"/>
      <c r="C58" s="18"/>
      <c r="D58" s="17"/>
      <c r="E58" s="17"/>
      <c r="F58" s="17"/>
      <c r="G58" s="17"/>
      <c r="H58" s="17"/>
      <c r="I58" s="17"/>
      <c r="J58" s="17"/>
    </row>
    <row r="59" spans="1:10">
      <c r="A59" s="17" t="s">
        <v>85</v>
      </c>
      <c r="B59" s="17"/>
      <c r="C59" s="18"/>
      <c r="D59" s="17"/>
      <c r="E59" s="17"/>
      <c r="F59" s="17"/>
      <c r="G59" s="17"/>
      <c r="H59" s="17"/>
      <c r="I59" s="17"/>
      <c r="J59" s="17"/>
    </row>
  </sheetData>
  <mergeCells count="33">
    <mergeCell ref="A2:K2"/>
    <mergeCell ref="I3:K3"/>
    <mergeCell ref="B4:C4"/>
    <mergeCell ref="D4:F4"/>
    <mergeCell ref="G4:I4"/>
    <mergeCell ref="A57:J57"/>
    <mergeCell ref="A58:J58"/>
    <mergeCell ref="A59:J59"/>
    <mergeCell ref="A4:A5"/>
    <mergeCell ref="A6:A56"/>
    <mergeCell ref="B6:B11"/>
    <mergeCell ref="B14:B15"/>
    <mergeCell ref="B16:B24"/>
    <mergeCell ref="B26:B42"/>
    <mergeCell ref="B44:B56"/>
    <mergeCell ref="D6:D11"/>
    <mergeCell ref="D14:D15"/>
    <mergeCell ref="D16:D24"/>
    <mergeCell ref="D26:D42"/>
    <mergeCell ref="D44:D56"/>
    <mergeCell ref="E6:E11"/>
    <mergeCell ref="F6:F11"/>
    <mergeCell ref="F14:F15"/>
    <mergeCell ref="F16:F24"/>
    <mergeCell ref="F26:F42"/>
    <mergeCell ref="F44:F56"/>
    <mergeCell ref="I6:I11"/>
    <mergeCell ref="I14:I15"/>
    <mergeCell ref="I16:I24"/>
    <mergeCell ref="I26:I42"/>
    <mergeCell ref="I44:I56"/>
    <mergeCell ref="J6:J56"/>
    <mergeCell ref="K6:K56"/>
  </mergeCells>
  <pageMargins left="0.7" right="0.7" top="0.75" bottom="0.75" header="0.3" footer="0.3"/>
  <pageSetup paperSize="9" scale="6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opLeftCell="A11" workbookViewId="0">
      <selection activeCell="B6" sqref="B6:B34"/>
    </sheetView>
  </sheetViews>
  <sheetFormatPr defaultColWidth="9" defaultRowHeight="14.25"/>
  <cols>
    <col min="3" max="3" width="11.625" customWidth="1"/>
    <col min="4" max="4" width="9" customWidth="1"/>
    <col min="9" max="9" width="53.125" customWidth="1"/>
  </cols>
  <sheetData>
    <row r="1" customFormat="1" ht="20.25" spans="1:1">
      <c r="A1" s="1" t="s">
        <v>147</v>
      </c>
    </row>
    <row r="2" ht="2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spans="1:11">
      <c r="A3" s="3" t="s">
        <v>87</v>
      </c>
      <c r="B3" s="3"/>
      <c r="C3" s="3"/>
      <c r="D3" s="3"/>
      <c r="E3" s="3"/>
      <c r="F3" s="3"/>
      <c r="G3" s="3"/>
      <c r="H3" s="3"/>
      <c r="I3" s="29" t="s">
        <v>88</v>
      </c>
      <c r="J3" s="29"/>
      <c r="K3" s="29"/>
    </row>
    <row r="4" ht="16.5" spans="1:11">
      <c r="A4" s="4" t="s">
        <v>9</v>
      </c>
      <c r="B4" s="5" t="s">
        <v>4</v>
      </c>
      <c r="C4" s="5"/>
      <c r="D4" s="5" t="s">
        <v>5</v>
      </c>
      <c r="E4" s="5"/>
      <c r="F4" s="5"/>
      <c r="G4" s="5" t="s">
        <v>6</v>
      </c>
      <c r="H4" s="5"/>
      <c r="I4" s="5"/>
      <c r="J4" s="5" t="s">
        <v>7</v>
      </c>
      <c r="K4" s="5" t="s">
        <v>8</v>
      </c>
    </row>
    <row r="5" ht="72" spans="1:11">
      <c r="A5" s="4"/>
      <c r="B5" s="6" t="s">
        <v>9</v>
      </c>
      <c r="C5" s="6" t="s">
        <v>10</v>
      </c>
      <c r="D5" s="6" t="s">
        <v>12</v>
      </c>
      <c r="E5" s="6" t="s">
        <v>13</v>
      </c>
      <c r="F5" s="6" t="s">
        <v>14</v>
      </c>
      <c r="G5" s="6" t="s">
        <v>89</v>
      </c>
      <c r="H5" s="6" t="s">
        <v>15</v>
      </c>
      <c r="I5" s="6" t="s">
        <v>16</v>
      </c>
      <c r="J5" s="6" t="s">
        <v>148</v>
      </c>
      <c r="K5" s="6"/>
    </row>
    <row r="6" ht="27.75" customHeight="1" spans="1:11">
      <c r="A6" s="10" t="s">
        <v>149</v>
      </c>
      <c r="B6" s="35" t="s">
        <v>63</v>
      </c>
      <c r="C6" s="36" t="s">
        <v>150</v>
      </c>
      <c r="D6" s="37">
        <f>E6+F6</f>
        <v>173</v>
      </c>
      <c r="E6" s="36">
        <v>173</v>
      </c>
      <c r="F6" s="44"/>
      <c r="G6" s="36" t="s">
        <v>20</v>
      </c>
      <c r="H6" s="36">
        <v>0</v>
      </c>
      <c r="I6" s="50" t="s">
        <v>65</v>
      </c>
      <c r="J6" s="31">
        <f>SUM(D6:D34)</f>
        <v>612</v>
      </c>
      <c r="K6" s="31" t="s">
        <v>151</v>
      </c>
    </row>
    <row r="7" ht="35.1" customHeight="1" spans="1:11">
      <c r="A7" s="13"/>
      <c r="B7" s="38"/>
      <c r="C7" s="36" t="s">
        <v>152</v>
      </c>
      <c r="D7" s="39"/>
      <c r="E7" s="36"/>
      <c r="F7" s="44"/>
      <c r="G7" s="36" t="s">
        <v>20</v>
      </c>
      <c r="H7" s="36">
        <v>0</v>
      </c>
      <c r="I7" s="51"/>
      <c r="J7" s="31"/>
      <c r="K7" s="31"/>
    </row>
    <row r="8" ht="27.75" customHeight="1" spans="1:11">
      <c r="A8" s="13"/>
      <c r="B8" s="40"/>
      <c r="C8" s="36" t="s">
        <v>153</v>
      </c>
      <c r="D8" s="41"/>
      <c r="E8" s="36"/>
      <c r="F8" s="44"/>
      <c r="G8" s="36" t="s">
        <v>20</v>
      </c>
      <c r="H8" s="36">
        <v>0</v>
      </c>
      <c r="I8" s="52"/>
      <c r="J8" s="31"/>
      <c r="K8" s="31"/>
    </row>
    <row r="9" ht="38" customHeight="1" spans="1:11">
      <c r="A9" s="13"/>
      <c r="B9" s="35" t="s">
        <v>154</v>
      </c>
      <c r="C9" s="8" t="s">
        <v>155</v>
      </c>
      <c r="D9" s="37">
        <f>E9+E10+F9</f>
        <v>76</v>
      </c>
      <c r="E9" s="8">
        <v>22</v>
      </c>
      <c r="F9" s="45"/>
      <c r="G9" s="8" t="s">
        <v>30</v>
      </c>
      <c r="H9" s="8">
        <v>30</v>
      </c>
      <c r="I9" s="50" t="s">
        <v>156</v>
      </c>
      <c r="J9" s="31"/>
      <c r="K9" s="31"/>
    </row>
    <row r="10" ht="38" customHeight="1" spans="1:11">
      <c r="A10" s="13"/>
      <c r="B10" s="38"/>
      <c r="C10" s="8" t="s">
        <v>157</v>
      </c>
      <c r="D10" s="41"/>
      <c r="E10" s="19">
        <v>54</v>
      </c>
      <c r="F10" s="45"/>
      <c r="G10" s="8" t="s">
        <v>30</v>
      </c>
      <c r="H10" s="8">
        <v>30</v>
      </c>
      <c r="I10" s="52"/>
      <c r="J10" s="31"/>
      <c r="K10" s="31"/>
    </row>
    <row r="11" ht="27.75" customHeight="1" spans="1:11">
      <c r="A11" s="13"/>
      <c r="B11" s="35" t="s">
        <v>158</v>
      </c>
      <c r="C11" s="42" t="s">
        <v>159</v>
      </c>
      <c r="D11" s="37">
        <f>E11+E12+E13+F11</f>
        <v>52</v>
      </c>
      <c r="E11" s="42">
        <v>12</v>
      </c>
      <c r="F11" s="46"/>
      <c r="G11" s="42" t="s">
        <v>34</v>
      </c>
      <c r="H11" s="47">
        <v>50</v>
      </c>
      <c r="I11" s="50" t="s">
        <v>71</v>
      </c>
      <c r="J11" s="53"/>
      <c r="K11" s="31"/>
    </row>
    <row r="12" ht="27.75" customHeight="1" spans="1:11">
      <c r="A12" s="13"/>
      <c r="B12" s="38"/>
      <c r="C12" s="42" t="s">
        <v>160</v>
      </c>
      <c r="D12" s="39"/>
      <c r="E12" s="42">
        <v>24</v>
      </c>
      <c r="F12" s="45"/>
      <c r="G12" s="42" t="s">
        <v>34</v>
      </c>
      <c r="H12" s="47">
        <v>50</v>
      </c>
      <c r="I12" s="51"/>
      <c r="J12" s="53"/>
      <c r="K12" s="31"/>
    </row>
    <row r="13" ht="27.75" customHeight="1" spans="1:11">
      <c r="A13" s="13"/>
      <c r="B13" s="40"/>
      <c r="C13" s="42" t="s">
        <v>161</v>
      </c>
      <c r="D13" s="41"/>
      <c r="E13" s="42">
        <v>16</v>
      </c>
      <c r="F13" s="48"/>
      <c r="G13" s="42" t="s">
        <v>34</v>
      </c>
      <c r="H13" s="47">
        <v>50</v>
      </c>
      <c r="I13" s="52"/>
      <c r="J13" s="53"/>
      <c r="K13" s="31"/>
    </row>
    <row r="14" ht="27.75" customHeight="1" spans="1:11">
      <c r="A14" s="13"/>
      <c r="B14" s="35" t="s">
        <v>162</v>
      </c>
      <c r="C14" s="11" t="s">
        <v>163</v>
      </c>
      <c r="D14" s="12">
        <f>E14+E15+E16+E17+E18+E19+E20+E21+E22+F14</f>
        <v>98</v>
      </c>
      <c r="E14" s="22">
        <v>20</v>
      </c>
      <c r="F14" s="46"/>
      <c r="G14" s="11" t="s">
        <v>41</v>
      </c>
      <c r="H14" s="11">
        <v>80</v>
      </c>
      <c r="I14" s="32" t="s">
        <v>42</v>
      </c>
      <c r="J14" s="31"/>
      <c r="K14" s="31"/>
    </row>
    <row r="15" ht="27.75" customHeight="1" spans="1:11">
      <c r="A15" s="13"/>
      <c r="B15" s="38"/>
      <c r="C15" s="11" t="s">
        <v>164</v>
      </c>
      <c r="D15" s="14"/>
      <c r="E15" s="22">
        <v>2</v>
      </c>
      <c r="F15" s="45"/>
      <c r="G15" s="11" t="s">
        <v>41</v>
      </c>
      <c r="H15" s="11">
        <v>80</v>
      </c>
      <c r="I15" s="33"/>
      <c r="J15" s="31"/>
      <c r="K15" s="31"/>
    </row>
    <row r="16" ht="27.75" customHeight="1" spans="1:11">
      <c r="A16" s="13"/>
      <c r="B16" s="38"/>
      <c r="C16" s="11" t="s">
        <v>165</v>
      </c>
      <c r="D16" s="14"/>
      <c r="E16" s="22">
        <v>3</v>
      </c>
      <c r="F16" s="45"/>
      <c r="G16" s="11" t="s">
        <v>41</v>
      </c>
      <c r="H16" s="11">
        <v>80</v>
      </c>
      <c r="I16" s="33"/>
      <c r="J16" s="31"/>
      <c r="K16" s="31"/>
    </row>
    <row r="17" ht="27.75" customHeight="1" spans="1:11">
      <c r="A17" s="13"/>
      <c r="B17" s="38"/>
      <c r="C17" s="11" t="s">
        <v>166</v>
      </c>
      <c r="D17" s="14"/>
      <c r="E17" s="22">
        <v>7</v>
      </c>
      <c r="F17" s="45"/>
      <c r="G17" s="11" t="s">
        <v>41</v>
      </c>
      <c r="H17" s="11">
        <v>80</v>
      </c>
      <c r="I17" s="33"/>
      <c r="J17" s="31"/>
      <c r="K17" s="31"/>
    </row>
    <row r="18" ht="27.75" customHeight="1" spans="1:11">
      <c r="A18" s="13"/>
      <c r="B18" s="38"/>
      <c r="C18" s="11" t="s">
        <v>167</v>
      </c>
      <c r="D18" s="14"/>
      <c r="E18" s="22">
        <v>14</v>
      </c>
      <c r="F18" s="45"/>
      <c r="G18" s="11" t="s">
        <v>41</v>
      </c>
      <c r="H18" s="11">
        <v>80</v>
      </c>
      <c r="I18" s="33"/>
      <c r="J18" s="31"/>
      <c r="K18" s="31"/>
    </row>
    <row r="19" ht="27.75" customHeight="1" spans="1:11">
      <c r="A19" s="13"/>
      <c r="B19" s="38"/>
      <c r="C19" s="11" t="s">
        <v>168</v>
      </c>
      <c r="D19" s="14"/>
      <c r="E19" s="22">
        <v>11</v>
      </c>
      <c r="F19" s="45"/>
      <c r="G19" s="11" t="s">
        <v>41</v>
      </c>
      <c r="H19" s="11">
        <v>80</v>
      </c>
      <c r="I19" s="33"/>
      <c r="J19" s="31"/>
      <c r="K19" s="31"/>
    </row>
    <row r="20" ht="27.75" customHeight="1" spans="1:11">
      <c r="A20" s="13"/>
      <c r="B20" s="38"/>
      <c r="C20" s="11" t="s">
        <v>169</v>
      </c>
      <c r="D20" s="14"/>
      <c r="E20" s="22">
        <v>3</v>
      </c>
      <c r="F20" s="45"/>
      <c r="G20" s="11" t="s">
        <v>41</v>
      </c>
      <c r="H20" s="11">
        <v>80</v>
      </c>
      <c r="I20" s="33"/>
      <c r="J20" s="31"/>
      <c r="K20" s="31"/>
    </row>
    <row r="21" ht="27.75" customHeight="1" spans="1:11">
      <c r="A21" s="13"/>
      <c r="B21" s="38"/>
      <c r="C21" s="11" t="s">
        <v>170</v>
      </c>
      <c r="D21" s="14"/>
      <c r="E21" s="22">
        <v>24</v>
      </c>
      <c r="F21" s="45"/>
      <c r="G21" s="11" t="s">
        <v>41</v>
      </c>
      <c r="H21" s="11">
        <v>80</v>
      </c>
      <c r="I21" s="33"/>
      <c r="J21" s="31"/>
      <c r="K21" s="31"/>
    </row>
    <row r="22" ht="27.75" customHeight="1" spans="1:11">
      <c r="A22" s="13"/>
      <c r="B22" s="40"/>
      <c r="C22" s="11" t="s">
        <v>171</v>
      </c>
      <c r="D22" s="16"/>
      <c r="E22" s="22">
        <v>14</v>
      </c>
      <c r="F22" s="48"/>
      <c r="G22" s="11" t="s">
        <v>41</v>
      </c>
      <c r="H22" s="11">
        <v>80</v>
      </c>
      <c r="I22" s="34"/>
      <c r="J22" s="31"/>
      <c r="K22" s="31"/>
    </row>
    <row r="23" ht="43.5" spans="1:11">
      <c r="A23" s="13"/>
      <c r="B23" s="43" t="s">
        <v>74</v>
      </c>
      <c r="C23" s="8" t="s">
        <v>172</v>
      </c>
      <c r="D23" s="9">
        <f>E23+F23</f>
        <v>66</v>
      </c>
      <c r="E23" s="19">
        <v>66</v>
      </c>
      <c r="F23" s="49"/>
      <c r="G23" s="8" t="s">
        <v>30</v>
      </c>
      <c r="H23" s="8">
        <v>30</v>
      </c>
      <c r="I23" s="30" t="s">
        <v>76</v>
      </c>
      <c r="J23" s="31"/>
      <c r="K23" s="31"/>
    </row>
    <row r="24" ht="27.75" customHeight="1" spans="1:11">
      <c r="A24" s="13"/>
      <c r="B24" s="35" t="s">
        <v>77</v>
      </c>
      <c r="C24" s="11" t="s">
        <v>173</v>
      </c>
      <c r="D24" s="12">
        <f>E24+E25+E26+E27+E28+E29+E30+E31+E32+E33+E34+F24</f>
        <v>147</v>
      </c>
      <c r="E24" s="22">
        <v>16</v>
      </c>
      <c r="F24" s="46"/>
      <c r="G24" s="11" t="s">
        <v>41</v>
      </c>
      <c r="H24" s="11">
        <v>80</v>
      </c>
      <c r="I24" s="32" t="s">
        <v>42</v>
      </c>
      <c r="J24" s="31"/>
      <c r="K24" s="31"/>
    </row>
    <row r="25" ht="27.75" customHeight="1" spans="1:11">
      <c r="A25" s="13"/>
      <c r="B25" s="38"/>
      <c r="C25" s="11" t="s">
        <v>174</v>
      </c>
      <c r="D25" s="14"/>
      <c r="E25" s="22">
        <v>19</v>
      </c>
      <c r="F25" s="45"/>
      <c r="G25" s="11" t="s">
        <v>41</v>
      </c>
      <c r="H25" s="11">
        <v>80</v>
      </c>
      <c r="I25" s="33"/>
      <c r="J25" s="31"/>
      <c r="K25" s="31"/>
    </row>
    <row r="26" ht="27.75" customHeight="1" spans="1:11">
      <c r="A26" s="13"/>
      <c r="B26" s="38"/>
      <c r="C26" s="11" t="s">
        <v>175</v>
      </c>
      <c r="D26" s="14"/>
      <c r="E26" s="22">
        <v>21</v>
      </c>
      <c r="F26" s="45"/>
      <c r="G26" s="11" t="s">
        <v>41</v>
      </c>
      <c r="H26" s="11">
        <v>80</v>
      </c>
      <c r="I26" s="33"/>
      <c r="J26" s="31"/>
      <c r="K26" s="31"/>
    </row>
    <row r="27" ht="27.75" customHeight="1" spans="1:11">
      <c r="A27" s="13"/>
      <c r="B27" s="38"/>
      <c r="C27" s="11" t="s">
        <v>176</v>
      </c>
      <c r="D27" s="14"/>
      <c r="E27" s="22">
        <v>34</v>
      </c>
      <c r="F27" s="45"/>
      <c r="G27" s="11" t="s">
        <v>41</v>
      </c>
      <c r="H27" s="11">
        <v>80</v>
      </c>
      <c r="I27" s="33"/>
      <c r="J27" s="31"/>
      <c r="K27" s="31"/>
    </row>
    <row r="28" ht="27.75" customHeight="1" spans="1:11">
      <c r="A28" s="13"/>
      <c r="B28" s="38"/>
      <c r="C28" s="11" t="s">
        <v>177</v>
      </c>
      <c r="D28" s="14"/>
      <c r="E28" s="22">
        <v>12</v>
      </c>
      <c r="F28" s="45"/>
      <c r="G28" s="11" t="s">
        <v>41</v>
      </c>
      <c r="H28" s="11">
        <v>80</v>
      </c>
      <c r="I28" s="33"/>
      <c r="J28" s="31"/>
      <c r="K28" s="31"/>
    </row>
    <row r="29" ht="27.75" customHeight="1" spans="1:11">
      <c r="A29" s="13"/>
      <c r="B29" s="38"/>
      <c r="C29" s="11" t="s">
        <v>178</v>
      </c>
      <c r="D29" s="14"/>
      <c r="E29" s="22">
        <v>16</v>
      </c>
      <c r="F29" s="45"/>
      <c r="G29" s="11" t="s">
        <v>41</v>
      </c>
      <c r="H29" s="11">
        <v>80</v>
      </c>
      <c r="I29" s="33"/>
      <c r="J29" s="31"/>
      <c r="K29" s="31"/>
    </row>
    <row r="30" ht="27.75" customHeight="1" spans="1:11">
      <c r="A30" s="13"/>
      <c r="B30" s="38"/>
      <c r="C30" s="11" t="s">
        <v>179</v>
      </c>
      <c r="D30" s="14"/>
      <c r="E30" s="22">
        <v>6</v>
      </c>
      <c r="F30" s="45"/>
      <c r="G30" s="11" t="s">
        <v>41</v>
      </c>
      <c r="H30" s="11">
        <v>80</v>
      </c>
      <c r="I30" s="33"/>
      <c r="J30" s="31"/>
      <c r="K30" s="31"/>
    </row>
    <row r="31" ht="27.75" customHeight="1" spans="1:11">
      <c r="A31" s="13"/>
      <c r="B31" s="38"/>
      <c r="C31" s="11" t="s">
        <v>180</v>
      </c>
      <c r="D31" s="14"/>
      <c r="E31" s="22">
        <v>10</v>
      </c>
      <c r="F31" s="45"/>
      <c r="G31" s="11" t="s">
        <v>41</v>
      </c>
      <c r="H31" s="11">
        <v>80</v>
      </c>
      <c r="I31" s="33"/>
      <c r="J31" s="31"/>
      <c r="K31" s="31"/>
    </row>
    <row r="32" ht="27.75" customHeight="1" spans="1:11">
      <c r="A32" s="13"/>
      <c r="B32" s="38"/>
      <c r="C32" s="11" t="s">
        <v>181</v>
      </c>
      <c r="D32" s="14"/>
      <c r="E32" s="22">
        <v>6</v>
      </c>
      <c r="F32" s="45"/>
      <c r="G32" s="11" t="s">
        <v>41</v>
      </c>
      <c r="H32" s="11">
        <v>80</v>
      </c>
      <c r="I32" s="33"/>
      <c r="J32" s="31"/>
      <c r="K32" s="31"/>
    </row>
    <row r="33" ht="27.75" customHeight="1" spans="1:11">
      <c r="A33" s="13"/>
      <c r="B33" s="38"/>
      <c r="C33" s="11" t="s">
        <v>182</v>
      </c>
      <c r="D33" s="14"/>
      <c r="E33" s="22">
        <v>5</v>
      </c>
      <c r="F33" s="45"/>
      <c r="G33" s="11" t="s">
        <v>41</v>
      </c>
      <c r="H33" s="11">
        <v>80</v>
      </c>
      <c r="I33" s="33"/>
      <c r="J33" s="31"/>
      <c r="K33" s="31"/>
    </row>
    <row r="34" ht="27.75" customHeight="1" spans="1:11">
      <c r="A34" s="15"/>
      <c r="B34" s="40"/>
      <c r="C34" s="11" t="s">
        <v>183</v>
      </c>
      <c r="D34" s="16"/>
      <c r="E34" s="22">
        <v>2</v>
      </c>
      <c r="F34" s="48"/>
      <c r="G34" s="11" t="s">
        <v>41</v>
      </c>
      <c r="H34" s="11">
        <v>80</v>
      </c>
      <c r="I34" s="34"/>
      <c r="J34" s="31"/>
      <c r="K34" s="31"/>
    </row>
    <row r="35" spans="1:10">
      <c r="A35" s="17" t="s">
        <v>83</v>
      </c>
      <c r="B35" s="17"/>
      <c r="C35" s="18"/>
      <c r="D35" s="17"/>
      <c r="E35" s="17"/>
      <c r="F35" s="17"/>
      <c r="G35" s="17"/>
      <c r="H35" s="17"/>
      <c r="I35" s="17"/>
      <c r="J35" s="17"/>
    </row>
    <row r="36" spans="1:10">
      <c r="A36" s="17" t="s">
        <v>84</v>
      </c>
      <c r="B36" s="17"/>
      <c r="C36" s="18"/>
      <c r="D36" s="17"/>
      <c r="E36" s="17"/>
      <c r="F36" s="17"/>
      <c r="G36" s="17"/>
      <c r="H36" s="17"/>
      <c r="I36" s="17"/>
      <c r="J36" s="17"/>
    </row>
    <row r="37" spans="1:10">
      <c r="A37" s="17" t="s">
        <v>85</v>
      </c>
      <c r="B37" s="17"/>
      <c r="C37" s="18"/>
      <c r="D37" s="17"/>
      <c r="E37" s="17"/>
      <c r="F37" s="17"/>
      <c r="G37" s="17"/>
      <c r="H37" s="17"/>
      <c r="I37" s="17"/>
      <c r="J37" s="17"/>
    </row>
  </sheetData>
  <mergeCells count="33">
    <mergeCell ref="A2:K2"/>
    <mergeCell ref="I3:K3"/>
    <mergeCell ref="B4:C4"/>
    <mergeCell ref="D4:F4"/>
    <mergeCell ref="G4:I4"/>
    <mergeCell ref="A35:J35"/>
    <mergeCell ref="A36:J36"/>
    <mergeCell ref="A37:J37"/>
    <mergeCell ref="A4:A5"/>
    <mergeCell ref="A6:A34"/>
    <mergeCell ref="B6:B8"/>
    <mergeCell ref="B9:B10"/>
    <mergeCell ref="B11:B13"/>
    <mergeCell ref="B14:B22"/>
    <mergeCell ref="B24:B34"/>
    <mergeCell ref="D6:D8"/>
    <mergeCell ref="D9:D10"/>
    <mergeCell ref="D11:D13"/>
    <mergeCell ref="D14:D22"/>
    <mergeCell ref="D24:D34"/>
    <mergeCell ref="E6:E8"/>
    <mergeCell ref="F6:F8"/>
    <mergeCell ref="F9:F10"/>
    <mergeCell ref="F11:F13"/>
    <mergeCell ref="F14:F22"/>
    <mergeCell ref="F24:F34"/>
    <mergeCell ref="I6:I8"/>
    <mergeCell ref="I9:I10"/>
    <mergeCell ref="I11:I13"/>
    <mergeCell ref="I14:I22"/>
    <mergeCell ref="I24:I34"/>
    <mergeCell ref="J6:J34"/>
    <mergeCell ref="K6:K34"/>
  </mergeCells>
  <pageMargins left="0.78740157480315" right="0.708661417322835" top="0.748031496062992" bottom="0.748031496062992" header="0.31496062992126" footer="0.31496062992126"/>
  <pageSetup paperSize="9" scale="6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opLeftCell="A22" workbookViewId="0">
      <selection activeCell="B6" sqref="B6:B38"/>
    </sheetView>
  </sheetViews>
  <sheetFormatPr defaultColWidth="9" defaultRowHeight="14.25"/>
  <cols>
    <col min="2" max="2" width="10.375" customWidth="1"/>
    <col min="4" max="4" width="9" customWidth="1"/>
    <col min="9" max="9" width="59.375" customWidth="1"/>
  </cols>
  <sheetData>
    <row r="1" customFormat="1" ht="20.25" spans="1:1">
      <c r="A1" s="1" t="s">
        <v>184</v>
      </c>
    </row>
    <row r="2" ht="2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spans="1:11">
      <c r="A3" s="3" t="s">
        <v>87</v>
      </c>
      <c r="B3" s="3"/>
      <c r="C3" s="3"/>
      <c r="D3" s="3"/>
      <c r="E3" s="3"/>
      <c r="F3" s="3"/>
      <c r="G3" s="3"/>
      <c r="H3" s="3"/>
      <c r="I3" s="29" t="s">
        <v>88</v>
      </c>
      <c r="J3" s="29"/>
      <c r="K3" s="29"/>
    </row>
    <row r="4" ht="16.5" spans="1:11">
      <c r="A4" s="4" t="s">
        <v>9</v>
      </c>
      <c r="B4" s="5" t="s">
        <v>4</v>
      </c>
      <c r="C4" s="5"/>
      <c r="D4" s="5" t="s">
        <v>5</v>
      </c>
      <c r="E4" s="5"/>
      <c r="F4" s="5"/>
      <c r="G4" s="5" t="s">
        <v>6</v>
      </c>
      <c r="H4" s="5"/>
      <c r="I4" s="5"/>
      <c r="J4" s="5" t="s">
        <v>7</v>
      </c>
      <c r="K4" s="5" t="s">
        <v>8</v>
      </c>
    </row>
    <row r="5" ht="72" spans="1:11">
      <c r="A5" s="4"/>
      <c r="B5" s="6" t="s">
        <v>9</v>
      </c>
      <c r="C5" s="6" t="s">
        <v>10</v>
      </c>
      <c r="D5" s="6" t="s">
        <v>12</v>
      </c>
      <c r="E5" s="6" t="s">
        <v>13</v>
      </c>
      <c r="F5" s="6" t="s">
        <v>14</v>
      </c>
      <c r="G5" s="6" t="s">
        <v>89</v>
      </c>
      <c r="H5" s="6" t="s">
        <v>15</v>
      </c>
      <c r="I5" s="6" t="s">
        <v>16</v>
      </c>
      <c r="J5" s="6" t="s">
        <v>185</v>
      </c>
      <c r="K5" s="6"/>
    </row>
    <row r="6" ht="43.5" spans="1:11">
      <c r="A6" s="7" t="s">
        <v>186</v>
      </c>
      <c r="B6" s="7" t="s">
        <v>48</v>
      </c>
      <c r="C6" s="8" t="s">
        <v>187</v>
      </c>
      <c r="D6" s="9">
        <f>E6+F6</f>
        <v>71</v>
      </c>
      <c r="E6" s="19">
        <v>71</v>
      </c>
      <c r="F6" s="20"/>
      <c r="G6" s="21" t="s">
        <v>30</v>
      </c>
      <c r="H6" s="21">
        <v>30</v>
      </c>
      <c r="I6" s="30" t="s">
        <v>188</v>
      </c>
      <c r="J6" s="31">
        <f>SUM(D6:D38)</f>
        <v>392</v>
      </c>
      <c r="K6" s="31" t="s">
        <v>151</v>
      </c>
    </row>
    <row r="7" ht="27.75" customHeight="1" spans="1:11">
      <c r="A7" s="7"/>
      <c r="B7" s="10" t="s">
        <v>51</v>
      </c>
      <c r="C7" s="11" t="s">
        <v>189</v>
      </c>
      <c r="D7" s="12">
        <f>E7+E8+E9+E10+E11+E12+E13+E14+E15+E16+E17+E18+E19+E20+E21+E22+F7</f>
        <v>148</v>
      </c>
      <c r="E7" s="22">
        <v>10</v>
      </c>
      <c r="F7" s="23"/>
      <c r="G7" s="11" t="s">
        <v>41</v>
      </c>
      <c r="H7" s="11">
        <v>80</v>
      </c>
      <c r="I7" s="32" t="s">
        <v>42</v>
      </c>
      <c r="J7" s="31"/>
      <c r="K7" s="31"/>
    </row>
    <row r="8" ht="27.75" customHeight="1" spans="1:11">
      <c r="A8" s="7"/>
      <c r="B8" s="13"/>
      <c r="C8" s="11" t="s">
        <v>190</v>
      </c>
      <c r="D8" s="14"/>
      <c r="E8" s="22">
        <v>14</v>
      </c>
      <c r="F8" s="23"/>
      <c r="G8" s="11" t="s">
        <v>41</v>
      </c>
      <c r="H8" s="11">
        <v>80</v>
      </c>
      <c r="I8" s="33"/>
      <c r="J8" s="31"/>
      <c r="K8" s="31"/>
    </row>
    <row r="9" ht="27.75" customHeight="1" spans="1:11">
      <c r="A9" s="7"/>
      <c r="B9" s="13"/>
      <c r="C9" s="11" t="s">
        <v>191</v>
      </c>
      <c r="D9" s="14"/>
      <c r="E9" s="22">
        <v>3</v>
      </c>
      <c r="F9" s="23"/>
      <c r="G9" s="11" t="s">
        <v>41</v>
      </c>
      <c r="H9" s="11">
        <v>80</v>
      </c>
      <c r="I9" s="33"/>
      <c r="J9" s="31"/>
      <c r="K9" s="31"/>
    </row>
    <row r="10" ht="27.75" customHeight="1" spans="1:11">
      <c r="A10" s="7"/>
      <c r="B10" s="13"/>
      <c r="C10" s="11" t="s">
        <v>192</v>
      </c>
      <c r="D10" s="14"/>
      <c r="E10" s="22">
        <v>9</v>
      </c>
      <c r="F10" s="23"/>
      <c r="G10" s="11" t="s">
        <v>41</v>
      </c>
      <c r="H10" s="11">
        <v>80</v>
      </c>
      <c r="I10" s="33"/>
      <c r="J10" s="31"/>
      <c r="K10" s="31"/>
    </row>
    <row r="11" ht="27.75" customHeight="1" spans="1:11">
      <c r="A11" s="7"/>
      <c r="B11" s="13"/>
      <c r="C11" s="11" t="s">
        <v>193</v>
      </c>
      <c r="D11" s="14"/>
      <c r="E11" s="22">
        <v>19</v>
      </c>
      <c r="F11" s="23"/>
      <c r="G11" s="11" t="s">
        <v>41</v>
      </c>
      <c r="H11" s="11">
        <v>80</v>
      </c>
      <c r="I11" s="33"/>
      <c r="J11" s="31"/>
      <c r="K11" s="31"/>
    </row>
    <row r="12" ht="27.75" customHeight="1" spans="1:11">
      <c r="A12" s="7"/>
      <c r="B12" s="13"/>
      <c r="C12" s="11" t="s">
        <v>194</v>
      </c>
      <c r="D12" s="14"/>
      <c r="E12" s="22">
        <v>10</v>
      </c>
      <c r="F12" s="23"/>
      <c r="G12" s="11" t="s">
        <v>41</v>
      </c>
      <c r="H12" s="11">
        <v>80</v>
      </c>
      <c r="I12" s="33"/>
      <c r="J12" s="31"/>
      <c r="K12" s="31"/>
    </row>
    <row r="13" ht="27.75" customHeight="1" spans="1:11">
      <c r="A13" s="7"/>
      <c r="B13" s="13"/>
      <c r="C13" s="11" t="s">
        <v>195</v>
      </c>
      <c r="D13" s="14"/>
      <c r="E13" s="22">
        <v>13</v>
      </c>
      <c r="F13" s="23"/>
      <c r="G13" s="11" t="s">
        <v>41</v>
      </c>
      <c r="H13" s="11">
        <v>80</v>
      </c>
      <c r="I13" s="33"/>
      <c r="J13" s="31"/>
      <c r="K13" s="31"/>
    </row>
    <row r="14" ht="27.75" customHeight="1" spans="1:11">
      <c r="A14" s="7"/>
      <c r="B14" s="13"/>
      <c r="C14" s="11" t="s">
        <v>196</v>
      </c>
      <c r="D14" s="14"/>
      <c r="E14" s="22">
        <v>7</v>
      </c>
      <c r="F14" s="23"/>
      <c r="G14" s="11" t="s">
        <v>41</v>
      </c>
      <c r="H14" s="11">
        <v>80</v>
      </c>
      <c r="I14" s="33"/>
      <c r="J14" s="31"/>
      <c r="K14" s="31"/>
    </row>
    <row r="15" ht="27.75" customHeight="1" spans="1:11">
      <c r="A15" s="7"/>
      <c r="B15" s="13"/>
      <c r="C15" s="11" t="s">
        <v>197</v>
      </c>
      <c r="D15" s="14"/>
      <c r="E15" s="22">
        <v>14</v>
      </c>
      <c r="F15" s="23"/>
      <c r="G15" s="11" t="s">
        <v>41</v>
      </c>
      <c r="H15" s="11">
        <v>80</v>
      </c>
      <c r="I15" s="33"/>
      <c r="J15" s="31"/>
      <c r="K15" s="31"/>
    </row>
    <row r="16" ht="27.75" customHeight="1" spans="1:11">
      <c r="A16" s="7"/>
      <c r="B16" s="13"/>
      <c r="C16" s="11" t="s">
        <v>198</v>
      </c>
      <c r="D16" s="14"/>
      <c r="E16" s="22">
        <v>12</v>
      </c>
      <c r="F16" s="23"/>
      <c r="G16" s="11" t="s">
        <v>41</v>
      </c>
      <c r="H16" s="11">
        <v>80</v>
      </c>
      <c r="I16" s="33"/>
      <c r="J16" s="31"/>
      <c r="K16" s="31"/>
    </row>
    <row r="17" ht="27.75" customHeight="1" spans="1:11">
      <c r="A17" s="7"/>
      <c r="B17" s="13"/>
      <c r="C17" s="11" t="s">
        <v>199</v>
      </c>
      <c r="D17" s="14"/>
      <c r="E17" s="22">
        <v>15</v>
      </c>
      <c r="F17" s="23"/>
      <c r="G17" s="11" t="s">
        <v>41</v>
      </c>
      <c r="H17" s="11">
        <v>80</v>
      </c>
      <c r="I17" s="33"/>
      <c r="J17" s="31"/>
      <c r="K17" s="31"/>
    </row>
    <row r="18" ht="27.75" customHeight="1" spans="1:11">
      <c r="A18" s="7"/>
      <c r="B18" s="13"/>
      <c r="C18" s="11" t="s">
        <v>200</v>
      </c>
      <c r="D18" s="14"/>
      <c r="E18" s="22">
        <v>4</v>
      </c>
      <c r="F18" s="23"/>
      <c r="G18" s="11" t="s">
        <v>41</v>
      </c>
      <c r="H18" s="11">
        <v>80</v>
      </c>
      <c r="I18" s="33"/>
      <c r="J18" s="31"/>
      <c r="K18" s="31"/>
    </row>
    <row r="19" ht="27.75" customHeight="1" spans="1:11">
      <c r="A19" s="7"/>
      <c r="B19" s="13"/>
      <c r="C19" s="11" t="s">
        <v>201</v>
      </c>
      <c r="D19" s="14"/>
      <c r="E19" s="22">
        <v>4</v>
      </c>
      <c r="F19" s="23"/>
      <c r="G19" s="11" t="s">
        <v>41</v>
      </c>
      <c r="H19" s="11">
        <v>80</v>
      </c>
      <c r="I19" s="33"/>
      <c r="J19" s="31"/>
      <c r="K19" s="31"/>
    </row>
    <row r="20" ht="27.75" customHeight="1" spans="1:11">
      <c r="A20" s="7"/>
      <c r="B20" s="13"/>
      <c r="C20" s="11" t="s">
        <v>202</v>
      </c>
      <c r="D20" s="14"/>
      <c r="E20" s="22">
        <v>2</v>
      </c>
      <c r="F20" s="23"/>
      <c r="G20" s="11" t="s">
        <v>41</v>
      </c>
      <c r="H20" s="11">
        <v>80</v>
      </c>
      <c r="I20" s="33"/>
      <c r="J20" s="31"/>
      <c r="K20" s="31"/>
    </row>
    <row r="21" ht="27.75" customHeight="1" spans="1:11">
      <c r="A21" s="7"/>
      <c r="B21" s="13"/>
      <c r="C21" s="11" t="s">
        <v>203</v>
      </c>
      <c r="D21" s="14"/>
      <c r="E21" s="22">
        <v>4</v>
      </c>
      <c r="F21" s="23"/>
      <c r="G21" s="11" t="s">
        <v>41</v>
      </c>
      <c r="H21" s="11">
        <v>80</v>
      </c>
      <c r="I21" s="33"/>
      <c r="J21" s="31"/>
      <c r="K21" s="31"/>
    </row>
    <row r="22" ht="27.75" customHeight="1" spans="1:11">
      <c r="A22" s="7"/>
      <c r="B22" s="15"/>
      <c r="C22" s="11" t="s">
        <v>204</v>
      </c>
      <c r="D22" s="16"/>
      <c r="E22" s="22">
        <v>8</v>
      </c>
      <c r="F22" s="24"/>
      <c r="G22" s="11" t="s">
        <v>41</v>
      </c>
      <c r="H22" s="11">
        <v>80</v>
      </c>
      <c r="I22" s="34"/>
      <c r="J22" s="31"/>
      <c r="K22" s="31"/>
    </row>
    <row r="23" ht="43.5" spans="1:11">
      <c r="A23" s="7"/>
      <c r="B23" s="7" t="s">
        <v>53</v>
      </c>
      <c r="C23" s="8" t="s">
        <v>205</v>
      </c>
      <c r="D23" s="9">
        <f>E23+F23</f>
        <v>39</v>
      </c>
      <c r="E23" s="19">
        <v>39</v>
      </c>
      <c r="F23" s="25"/>
      <c r="G23" s="21" t="s">
        <v>30</v>
      </c>
      <c r="H23" s="21">
        <v>30</v>
      </c>
      <c r="I23" s="30" t="s">
        <v>206</v>
      </c>
      <c r="J23" s="31"/>
      <c r="K23" s="31"/>
    </row>
    <row r="24" ht="27.75" customHeight="1" spans="1:11">
      <c r="A24" s="7"/>
      <c r="B24" s="10" t="s">
        <v>207</v>
      </c>
      <c r="C24" s="11" t="s">
        <v>208</v>
      </c>
      <c r="D24" s="12">
        <f>E24+E25+E26+E27+E28+E29+E30+E31+F24</f>
        <v>62</v>
      </c>
      <c r="E24" s="22">
        <v>4</v>
      </c>
      <c r="F24" s="26"/>
      <c r="G24" s="11" t="s">
        <v>41</v>
      </c>
      <c r="H24" s="11">
        <v>80</v>
      </c>
      <c r="I24" s="32" t="s">
        <v>42</v>
      </c>
      <c r="J24" s="31"/>
      <c r="K24" s="31"/>
    </row>
    <row r="25" ht="27.75" customHeight="1" spans="1:11">
      <c r="A25" s="7"/>
      <c r="B25" s="13"/>
      <c r="C25" s="11" t="s">
        <v>209</v>
      </c>
      <c r="D25" s="14"/>
      <c r="E25" s="22">
        <v>10</v>
      </c>
      <c r="F25" s="27"/>
      <c r="G25" s="11" t="s">
        <v>41</v>
      </c>
      <c r="H25" s="11">
        <v>80</v>
      </c>
      <c r="I25" s="33"/>
      <c r="J25" s="31"/>
      <c r="K25" s="31"/>
    </row>
    <row r="26" ht="27.75" customHeight="1" spans="1:11">
      <c r="A26" s="7"/>
      <c r="B26" s="13"/>
      <c r="C26" s="11" t="s">
        <v>210</v>
      </c>
      <c r="D26" s="14"/>
      <c r="E26" s="22">
        <v>11</v>
      </c>
      <c r="F26" s="27"/>
      <c r="G26" s="11" t="s">
        <v>41</v>
      </c>
      <c r="H26" s="11">
        <v>80</v>
      </c>
      <c r="I26" s="33"/>
      <c r="J26" s="31"/>
      <c r="K26" s="31"/>
    </row>
    <row r="27" ht="27.75" customHeight="1" spans="1:11">
      <c r="A27" s="7"/>
      <c r="B27" s="13"/>
      <c r="C27" s="11" t="s">
        <v>211</v>
      </c>
      <c r="D27" s="14"/>
      <c r="E27" s="22">
        <v>13</v>
      </c>
      <c r="F27" s="27"/>
      <c r="G27" s="11" t="s">
        <v>41</v>
      </c>
      <c r="H27" s="11">
        <v>80</v>
      </c>
      <c r="I27" s="33"/>
      <c r="J27" s="31"/>
      <c r="K27" s="31"/>
    </row>
    <row r="28" ht="27.75" customHeight="1" spans="1:11">
      <c r="A28" s="7"/>
      <c r="B28" s="13"/>
      <c r="C28" s="11" t="s">
        <v>212</v>
      </c>
      <c r="D28" s="14"/>
      <c r="E28" s="22">
        <v>12</v>
      </c>
      <c r="F28" s="27"/>
      <c r="G28" s="11" t="s">
        <v>41</v>
      </c>
      <c r="H28" s="11">
        <v>80</v>
      </c>
      <c r="I28" s="33"/>
      <c r="J28" s="31"/>
      <c r="K28" s="31"/>
    </row>
    <row r="29" ht="27.75" customHeight="1" spans="1:11">
      <c r="A29" s="7"/>
      <c r="B29" s="13"/>
      <c r="C29" s="11" t="s">
        <v>213</v>
      </c>
      <c r="D29" s="14"/>
      <c r="E29" s="22">
        <v>6</v>
      </c>
      <c r="F29" s="27"/>
      <c r="G29" s="11" t="s">
        <v>41</v>
      </c>
      <c r="H29" s="11">
        <v>80</v>
      </c>
      <c r="I29" s="33"/>
      <c r="J29" s="31"/>
      <c r="K29" s="31"/>
    </row>
    <row r="30" ht="27.75" customHeight="1" spans="1:11">
      <c r="A30" s="7"/>
      <c r="B30" s="13"/>
      <c r="C30" s="11" t="s">
        <v>214</v>
      </c>
      <c r="D30" s="14"/>
      <c r="E30" s="22">
        <v>5</v>
      </c>
      <c r="F30" s="27"/>
      <c r="G30" s="11" t="s">
        <v>41</v>
      </c>
      <c r="H30" s="11">
        <v>80</v>
      </c>
      <c r="I30" s="33"/>
      <c r="J30" s="31"/>
      <c r="K30" s="31"/>
    </row>
    <row r="31" ht="27.75" customHeight="1" spans="1:11">
      <c r="A31" s="7"/>
      <c r="B31" s="15"/>
      <c r="C31" s="11" t="s">
        <v>215</v>
      </c>
      <c r="D31" s="16"/>
      <c r="E31" s="22">
        <v>1</v>
      </c>
      <c r="F31" s="28"/>
      <c r="G31" s="11" t="s">
        <v>41</v>
      </c>
      <c r="H31" s="11">
        <v>80</v>
      </c>
      <c r="I31" s="34"/>
      <c r="J31" s="31"/>
      <c r="K31" s="31"/>
    </row>
    <row r="32" ht="43.5" spans="1:11">
      <c r="A32" s="7"/>
      <c r="B32" s="7" t="s">
        <v>216</v>
      </c>
      <c r="C32" s="8" t="s">
        <v>217</v>
      </c>
      <c r="D32" s="9">
        <f>E32+F32</f>
        <v>41</v>
      </c>
      <c r="E32" s="19">
        <v>41</v>
      </c>
      <c r="F32" s="25"/>
      <c r="G32" s="21" t="s">
        <v>30</v>
      </c>
      <c r="H32" s="21">
        <v>30</v>
      </c>
      <c r="I32" s="30" t="s">
        <v>218</v>
      </c>
      <c r="J32" s="31"/>
      <c r="K32" s="31"/>
    </row>
    <row r="33" ht="27.75" customHeight="1" spans="1:11">
      <c r="A33" s="7"/>
      <c r="B33" s="10" t="s">
        <v>219</v>
      </c>
      <c r="C33" s="11" t="s">
        <v>220</v>
      </c>
      <c r="D33" s="12">
        <f>E33+E34+E35+E36+E37+E38+F33</f>
        <v>31</v>
      </c>
      <c r="E33" s="22">
        <v>7</v>
      </c>
      <c r="F33" s="26"/>
      <c r="G33" s="11" t="s">
        <v>41</v>
      </c>
      <c r="H33" s="11">
        <v>80</v>
      </c>
      <c r="I33" s="32" t="s">
        <v>42</v>
      </c>
      <c r="J33" s="31"/>
      <c r="K33" s="31"/>
    </row>
    <row r="34" ht="27.75" customHeight="1" spans="1:11">
      <c r="A34" s="7"/>
      <c r="B34" s="13"/>
      <c r="C34" s="11" t="s">
        <v>221</v>
      </c>
      <c r="D34" s="14"/>
      <c r="E34" s="22">
        <v>5</v>
      </c>
      <c r="F34" s="27"/>
      <c r="G34" s="11" t="s">
        <v>41</v>
      </c>
      <c r="H34" s="11">
        <v>80</v>
      </c>
      <c r="I34" s="33"/>
      <c r="J34" s="31"/>
      <c r="K34" s="31"/>
    </row>
    <row r="35" ht="27.75" customHeight="1" spans="1:11">
      <c r="A35" s="7"/>
      <c r="B35" s="13"/>
      <c r="C35" s="11" t="s">
        <v>222</v>
      </c>
      <c r="D35" s="14"/>
      <c r="E35" s="22">
        <v>3</v>
      </c>
      <c r="F35" s="27"/>
      <c r="G35" s="11" t="s">
        <v>41</v>
      </c>
      <c r="H35" s="11">
        <v>80</v>
      </c>
      <c r="I35" s="33"/>
      <c r="J35" s="31"/>
      <c r="K35" s="31"/>
    </row>
    <row r="36" ht="27.75" customHeight="1" spans="1:11">
      <c r="A36" s="7"/>
      <c r="B36" s="13"/>
      <c r="C36" s="11" t="s">
        <v>223</v>
      </c>
      <c r="D36" s="14"/>
      <c r="E36" s="22">
        <v>11</v>
      </c>
      <c r="F36" s="27"/>
      <c r="G36" s="11" t="s">
        <v>41</v>
      </c>
      <c r="H36" s="11">
        <v>80</v>
      </c>
      <c r="I36" s="33"/>
      <c r="J36" s="31"/>
      <c r="K36" s="31"/>
    </row>
    <row r="37" ht="27.75" customHeight="1" spans="1:11">
      <c r="A37" s="7"/>
      <c r="B37" s="13"/>
      <c r="C37" s="11" t="s">
        <v>224</v>
      </c>
      <c r="D37" s="14"/>
      <c r="E37" s="22">
        <v>5</v>
      </c>
      <c r="F37" s="27"/>
      <c r="G37" s="11" t="s">
        <v>41</v>
      </c>
      <c r="H37" s="11">
        <v>80</v>
      </c>
      <c r="I37" s="33"/>
      <c r="J37" s="31"/>
      <c r="K37" s="31"/>
    </row>
    <row r="38" ht="27.75" customHeight="1" spans="1:11">
      <c r="A38" s="7"/>
      <c r="B38" s="15"/>
      <c r="C38" s="11" t="s">
        <v>225</v>
      </c>
      <c r="D38" s="16"/>
      <c r="E38" s="22">
        <v>0</v>
      </c>
      <c r="F38" s="28"/>
      <c r="G38" s="11" t="s">
        <v>41</v>
      </c>
      <c r="H38" s="11">
        <v>80</v>
      </c>
      <c r="I38" s="34"/>
      <c r="J38" s="31"/>
      <c r="K38" s="31"/>
    </row>
    <row r="39" spans="1:10">
      <c r="A39" s="17" t="s">
        <v>83</v>
      </c>
      <c r="B39" s="17"/>
      <c r="C39" s="18"/>
      <c r="D39" s="17"/>
      <c r="E39" s="17"/>
      <c r="F39" s="17"/>
      <c r="G39" s="17"/>
      <c r="H39" s="17"/>
      <c r="I39" s="17"/>
      <c r="J39" s="17"/>
    </row>
    <row r="40" spans="1:10">
      <c r="A40" s="17" t="s">
        <v>84</v>
      </c>
      <c r="B40" s="17"/>
      <c r="C40" s="18"/>
      <c r="D40" s="17"/>
      <c r="E40" s="17"/>
      <c r="F40" s="17"/>
      <c r="G40" s="17"/>
      <c r="H40" s="17"/>
      <c r="I40" s="17"/>
      <c r="J40" s="17"/>
    </row>
    <row r="41" spans="1:10">
      <c r="A41" s="17" t="s">
        <v>85</v>
      </c>
      <c r="B41" s="17"/>
      <c r="C41" s="18"/>
      <c r="D41" s="17"/>
      <c r="E41" s="17"/>
      <c r="F41" s="17"/>
      <c r="G41" s="17"/>
      <c r="H41" s="17"/>
      <c r="I41" s="17"/>
      <c r="J41" s="17"/>
    </row>
  </sheetData>
  <mergeCells count="24">
    <mergeCell ref="A2:K2"/>
    <mergeCell ref="I3:K3"/>
    <mergeCell ref="B4:C4"/>
    <mergeCell ref="D4:F4"/>
    <mergeCell ref="G4:I4"/>
    <mergeCell ref="A39:J39"/>
    <mergeCell ref="A40:J40"/>
    <mergeCell ref="A41:J41"/>
    <mergeCell ref="A4:A5"/>
    <mergeCell ref="A6:A38"/>
    <mergeCell ref="B7:B22"/>
    <mergeCell ref="B24:B31"/>
    <mergeCell ref="B33:B38"/>
    <mergeCell ref="D7:D22"/>
    <mergeCell ref="D24:D31"/>
    <mergeCell ref="D33:D38"/>
    <mergeCell ref="F7:F22"/>
    <mergeCell ref="F24:F31"/>
    <mergeCell ref="F33:F38"/>
    <mergeCell ref="I7:I22"/>
    <mergeCell ref="I24:I31"/>
    <mergeCell ref="I33:I38"/>
    <mergeCell ref="J6:J38"/>
    <mergeCell ref="K6:K38"/>
  </mergeCells>
  <pageMargins left="0.7" right="0.7" top="0.75" bottom="0.75" header="0.3" footer="0.3"/>
  <pageSetup paperSize="9" scale="5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全县单元网格公示</vt:lpstr>
      <vt:lpstr>村公示（城区专卖管理所）</vt:lpstr>
      <vt:lpstr>村公示（杨林专卖管理所）</vt:lpstr>
      <vt:lpstr>村公示（小街专卖管理所）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2006-09-20T11:21:00Z</dcterms:created>
  <cp:lastPrinted>2026-08-09T07:43:00Z</cp:lastPrinted>
  <dcterms:modified xsi:type="dcterms:W3CDTF">2026-09-29T08:45:35Z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A614AEC0CD862044E0498D6AD19C4204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0</vt:i4>
  </property>
</Properties>
</file>