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3嵩明县工商业联合会\"/>
    </mc:Choice>
  </mc:AlternateContent>
  <xr:revisionPtr revIDLastSave="0" documentId="13_ncr:1_{B1F51E25-D81D-477C-89E1-C9183485B7D1}" xr6:coauthVersionLast="47" xr6:coauthVersionMax="47" xr10:uidLastSave="{00000000-0000-0000-0000-000000000000}"/>
  <bookViews>
    <workbookView xWindow="-120" yWindow="-120" windowWidth="25440" windowHeight="15390" tabRatio="792" firstSheet="12" activeTab="16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<sst xmlns="http://schemas.openxmlformats.org/spreadsheetml/2006/main" count="937" uniqueCount="350">
  <si>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</si>
  <si>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</si>
  <si>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</si>
  <si>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</si>
  <si>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</si>
  <si>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</si>
  <si>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</si>
  <si>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</si>
  <si>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</si>
  <si>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</si>
  <si>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</si>
  <si>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</si>
  <si>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</si>
  <si>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</si>
  <si>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</si>
  <si>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</si>
  <si>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</si>
  <si>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</si>
  <si>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</si>
  <si>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</si>
  <si>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</si>
  <si>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</si>
  <si>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</si>
  <si>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</si>
  <si>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</si>
  <si>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</si>
  <si>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</si>
  <si>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</si>
  <si>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</si>
  <si>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</si>
  <si>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</si>
  <si>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</si>
  <si>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</si>
  <si>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</si>
  <si>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</si>
  <si>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</si>
  <si>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</si>
  <si>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</si>
  <si>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</si>
  <si>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</si>
  <si>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</si>
  <si>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</si>
  <si>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</si>
  <si>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</si>
  <si>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</si>
  <si>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</si>
  <si>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</si>
  <si>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</si>
  <si>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</si>
  <si>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</si>
  <si>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</si>
  <si>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</si>
  <si>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</si>
  <si>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</si>
  <si>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</si>
  <si>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</si>
  <si>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</si>
  <si>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</si>
  <si>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</si>
  <si>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</si>
  <si>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</si>
  <si>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</si>
  <si>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</si>
  <si>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</si>
  <si>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</si>
  <si>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</si>
  <si>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</si>
  <si>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</si>
  <si>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</si>
  <si>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283</t>
  </si>
  <si>
    <t>嵩明县工商业联合会</t>
  </si>
  <si>
    <t>283001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</si>
  <si>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</si>
  <si>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</si>
  <si>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</si>
  <si>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</si>
  <si>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</si>
  <si>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</si>
  <si>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</si>
  <si>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</si>
  <si>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</si>
  <si>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</si>
  <si>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</si>
  <si>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</si>
  <si>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</si>
  <si>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</si>
  <si>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</si>
  <si>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</si>
  <si>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</si>
  <si>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</si>
  <si>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</si>
  <si>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</si>
  <si>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</si>
  <si>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</si>
  <si>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</si>
  <si>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</si>
  <si>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</si>
  <si>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</si>
  <si>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</si>
  <si>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</si>
  <si>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20128</t>
  </si>
  <si>
    <t>民主党派及工商联事务</t>
  </si>
  <si>
    <t>2012801</t>
  </si>
  <si>
    <t>行政运行</t>
  </si>
  <si>
    <t>2012850</t>
  </si>
  <si>
    <t>事业运行</t>
  </si>
  <si>
    <t>2012899</t>
  </si>
  <si>
    <t>其他民主党派及工商联事务支出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</si>
  <si>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</si>
  <si>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</si>
  <si>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</si>
  <si>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</si>
  <si>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</si>
  <si>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</si>
  <si>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</si>
  <si>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</si>
  <si>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</si>
  <si>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</si>
  <si>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</si>
  <si>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</si>
  <si>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</si>
  <si>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</si>
  <si>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</si>
  <si>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</si>
  <si>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</si>
  <si>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</si>
  <si>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</si>
  <si>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</si>
  <si>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</si>
  <si>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</si>
  <si>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</si>
  <si>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</si>
  <si>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</si>
  <si>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</si>
  <si>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</si>
  <si>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</si>
  <si>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</si>
  <si>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</si>
  <si>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</si>
  <si>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</si>
  <si>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</si>
  <si>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</si>
  <si>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</si>
  <si>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</si>
  <si>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</si>
  <si>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</si>
  <si>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</si>
  <si>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</si>
  <si>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</si>
  <si>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</si>
  <si>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</si>
  <si>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</si>
  <si>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</si>
  <si>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</si>
  <si>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</si>
  <si>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</si>
  <si>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</si>
  <si>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</si>
  <si>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</si>
  <si>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</si>
  <si>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</si>
  <si>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</si>
  <si>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</si>
  <si>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</si>
  <si>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</si>
  <si>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</si>
  <si>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</si>
  <si>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</si>
  <si>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</si>
  <si>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</si>
  <si>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</si>
  <si>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</si>
  <si>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</si>
  <si>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</si>
  <si>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</si>
  <si>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</si>
  <si>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</si>
  <si>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</si>
  <si>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</si>
  <si>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</si>
  <si>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</si>
  <si>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</si>
  <si>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</si>
  <si>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</si>
  <si>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</si>
  <si>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</si>
  <si>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</si>
  <si>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</si>
  <si>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</si>
  <si>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</si>
  <si>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</si>
  <si>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</si>
  <si>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</si>
  <si>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</si>
  <si>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</si>
  <si>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</si>
  <si>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</si>
  <si>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</si>
  <si>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</si>
  <si>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</si>
  <si>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</si>
  <si>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</si>
  <si>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530127221100000576070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</si>
  <si>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</si>
  <si>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</si>
  <si>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</si>
  <si>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</si>
  <si>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</si>
  <si>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</si>
  <si>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</si>
  <si>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</si>
  <si>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</si>
  <si>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530127221100000576071</t>
  </si>
  <si>
    <t>30113</t>
  </si>
  <si>
    <t>530127221100000576094</t>
  </si>
  <si>
    <t>行政人员支出工资</t>
  </si>
  <si>
    <t>530127221100000576095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</si>
  <si>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</si>
  <si>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</si>
  <si>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</si>
  <si>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</si>
  <si>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</si>
  <si>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</si>
  <si>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</si>
  <si>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</si>
  <si>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</si>
  <si>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530127221100000576097</t>
  </si>
  <si>
    <t>公务交通补贴</t>
  </si>
  <si>
    <t>30239</t>
  </si>
  <si>
    <t>其他交通费用</t>
  </si>
  <si>
    <t>530127221100000576098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</si>
  <si>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</si>
  <si>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</si>
  <si>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</si>
  <si>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</si>
  <si>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</si>
  <si>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</si>
  <si>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</si>
  <si>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</si>
  <si>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</si>
  <si>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</si>
  <si>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</si>
  <si>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</si>
  <si>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</si>
  <si>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</si>
  <si>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</si>
  <si>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</si>
  <si>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</si>
  <si>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</si>
  <si>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</si>
  <si>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530127231100001464663</t>
  </si>
  <si>
    <t>行政人员绩效奖励</t>
  </si>
  <si>
    <t>530127231100001464665</t>
  </si>
  <si>
    <t>离退休人员支出</t>
  </si>
  <si>
    <t>30305</t>
  </si>
  <si>
    <t>生活补助</t>
  </si>
  <si>
    <t>530127241100002339647</t>
  </si>
  <si>
    <t>工会经费</t>
  </si>
  <si>
    <t>30228</t>
  </si>
  <si>
    <t>530127241100002339657</t>
  </si>
  <si>
    <t>30217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</si>
  <si>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</si>
  <si>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</si>
  <si>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</si>
  <si>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</si>
  <si>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</si>
  <si>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</si>
  <si>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</si>
  <si>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</si>
  <si>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530127251100003813743</t>
  </si>
  <si>
    <t>商会服务经费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</si>
  <si>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</si>
  <si>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</si>
  <si>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</si>
  <si>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</si>
  <si>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</si>
  <si>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</si>
  <si>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</si>
  <si>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</si>
  <si>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</si>
  <si>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</si>
  <si>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1.根据县委、县政府及省市工商联工作安排，完成非公经济人士理想信念教育培训等大型会议，做好后勤保障工作，昆联〔2022〕20号  双向赋能构建亲清政商关系推进两个健康发展实施方案
2.助力民营经济高质量发展。完善基层商会设施建设，深入开展招商引资、税收优惠等相关政策宣传解读，促进民营经济人士参政议政、提升能力。
3.五个百行动活动保障  持续深入开展百企村组结、百企贴身访、百企名片集、百企异地学、百企创业贷。
4.发展壮大会员。一是加强宣传，提高影响。通过召开座谈会、走访企业、发放材料等形式积极向民营经济人士宣传讲解工商联的有关知识，使他们更加深入了解工商联的性质、任务和职能作用，提高工商联在民营经济人士中的知名度和影响。二是加强服务，凝聚合力。坚持把服务作为立会之本，面向会员，立足实际，从信息咨询、开展培训、外出参观学习、维权等多渠道、多途径为会员搞好服务，以真诚服务，激发企业经营者加入工商联的热情。三是加强引导，树立形象。积极引导会员参政议政，引导会员及民营经济人士致富思源、富而思进，投身光彩事业，扶贫济困，奉献爱心，树立良好的社会形象。
5.新一轮五好工商联、四好商会建设。加强商会建设，从走访、调研、检查、督促、联系等六个方面引导、指导、服务商会。以思想建设为引领，促进非公经济人士健康成长；围绕两个高地建设，关心服务企业成长；加强自身建设，提升工商联服务水平。
</t>
  </si>
  <si>
    <t>产出指标</t>
  </si>
  <si>
    <t>质量指标</t>
  </si>
  <si>
    <t>工商联职能职责质效</t>
  </si>
  <si>
    <t>=</t>
  </si>
  <si>
    <t>100</t>
  </si>
  <si>
    <t>分</t>
  </si>
  <si>
    <t>定量指标</t>
  </si>
  <si>
    <t>年终考核指标</t>
  </si>
  <si>
    <t>效益指标</t>
  </si>
  <si>
    <t>社会效益</t>
  </si>
  <si>
    <t xml:space="preserve">组织、带动非公经济人士及企业家对促进经济社会发展情况 </t>
  </si>
  <si>
    <t>%</t>
  </si>
  <si>
    <t>定性指标</t>
  </si>
  <si>
    <t>单位内部考核明细</t>
  </si>
  <si>
    <t>满意度指标</t>
  </si>
  <si>
    <t>服务对象满意度</t>
  </si>
  <si>
    <t>服务对象满意程度</t>
  </si>
  <si>
    <t>与效能发挥相匹配指标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</si>
  <si>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</si>
  <si>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</si>
  <si>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</si>
  <si>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</si>
  <si>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</si>
  <si>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</si>
  <si>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</si>
  <si>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</si>
  <si>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</si>
  <si>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</si>
  <si>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</si>
  <si>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</si>
  <si>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</si>
  <si>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</si>
  <si>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</si>
  <si>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</si>
  <si>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</si>
  <si>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</si>
  <si>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</si>
  <si>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</si>
  <si>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</si>
  <si>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</si>
  <si>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</si>
  <si>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</si>
  <si>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</si>
  <si>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</si>
  <si>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杨林经开区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</si>
  <si>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</si>
  <si>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</si>
  <si>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</si>
  <si>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</si>
  <si>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</si>
  <si>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</si>
  <si>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</si>
  <si>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</si>
  <si>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</si>
  <si>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</si>
  <si>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</si>
  <si>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</si>
  <si>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</si>
  <si>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</si>
  <si>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</si>
  <si>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</si>
  <si>
    <t>本单位无新增资产配置预算，故本表为空表。</t>
    <phoneticPr fontId="16" type="noConversion"/>
  </si>
  <si>
    <t>本单位无上级转移支付补助项目支出预算，故本表为空表。</t>
    <phoneticPr fontId="16" type="noConversion"/>
  </si>
  <si>
    <t>本单位无对下转移支付绩效目标，故本表为空表。</t>
    <phoneticPr fontId="16" type="noConversion"/>
  </si>
  <si>
    <t>本单位无对下转移支付预算，故本表为空表。</t>
    <phoneticPr fontId="16" type="noConversion"/>
  </si>
  <si>
    <t>本单位无部门政府购买服务预算，故本表为空表。</t>
    <phoneticPr fontId="16" type="noConversion"/>
  </si>
  <si>
    <t>本单位无部门政府采购预算，故本表为空表。</t>
    <phoneticPr fontId="16" type="noConversion"/>
  </si>
  <si>
    <t>本单位无部门政府性基金预算支出预算，故本表为空表。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</si>
</sst>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;\-#,##0.00;;@"/>
    <numFmt numFmtId="177" formatCode="yyyy/mm/dd"/>
    <numFmt numFmtId="178" formatCode="yyyy/mm/dd\ hh:mm:ss"/>
    <numFmt numFmtId="179" formatCode="#,##0;\-#,##0;;@"/>
  </numFmts>
  <fonts count="1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176" fontId="15" fillId="0" borderId="7">
      <alignment horizontal="right" vertical="center"/>
    </xf>
    <xf numFmtId="49" fontId="15" fillId="0" borderId="7">
      <alignment horizontal="left" vertical="center" wrapText="1"/>
    </xf>
    <xf numFmtId="176" fontId="15" fillId="0" borderId="7">
      <alignment horizontal="right" vertical="center"/>
    </xf>
    <xf numFmtId="21" fontId="15" fillId="0" borderId="7">
      <alignment horizontal="right" vertical="center"/>
    </xf>
    <xf numFmtId="177" fontId="15" fillId="0" borderId="7">
      <alignment horizontal="right" vertical="center"/>
    </xf>
    <xf numFmtId="178" fontId="15" fillId="0" borderId="7">
      <alignment horizontal="right" vertical="center"/>
    </xf>
    <xf numFmtId="10" fontId="15" fillId="0" borderId="7">
      <alignment horizontal="right" vertical="center"/>
    </xf>
    <xf numFmtId="179" fontId="15" fillId="0" borderId="7">
      <alignment horizontal="right" vertical="center"/>
    </xf>
  </cellStyleXfs>
  <cellXfs count="222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3" applyNumberFormat="1" applyFont="1">
      <alignment horizontal="righ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3" applyFo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179" fontId="5" fillId="0" borderId="7" xfId="8" applyFont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2" fillId="0" borderId="7" xfId="0" applyFont="1" applyBorder="1" applyAlignment="1">
      <alignment horizontal="left" vertical="center"/>
    </xf>
    <xf numFmtId="49" fontId="5" fillId="0" borderId="7" xfId="2" applyFo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7" fillId="0" borderId="0" xfId="0" applyFont="1"/>
    <xf numFmtId="0" fontId="7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9">
    <cellStyle name="DateStyle" xfId="5" xr:uid="{00000000-0005-0000-0000-000035000000}"/>
    <cellStyle name="DateTimeStyle" xfId="6" xr:uid="{00000000-0005-0000-0000-000036000000}"/>
    <cellStyle name="IntegralNumberStyle" xfId="8" xr:uid="{00000000-0005-0000-0000-000038000000}"/>
    <cellStyle name="MoneyStyle" xfId="3" xr:uid="{00000000-0005-0000-0000-000033000000}"/>
    <cellStyle name="NumberStyle" xfId="1" xr:uid="{00000000-0005-0000-0000-000031000000}"/>
    <cellStyle name="PercentStyle" xfId="7" xr:uid="{00000000-0005-0000-0000-000037000000}"/>
    <cellStyle name="TextStyle" xfId="2" xr:uid="{00000000-0005-0000-0000-000032000000}"/>
    <cellStyle name="TimeStyle" xfId="4" xr:uid="{00000000-0005-0000-0000-000034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D36"/>
  <sheetViews>
    <sheetView showGridLines="0" showZeros="0" workbookViewId="0">
      <selection activeCell="D6" sqref="D6:D26"/>
    </sheetView>
  </sheetViews>
  <sheetFormatPr defaultColWidth="8.625" defaultRowHeight="12.75" customHeight="1"/>
  <cols>
    <col min="1" max="4" width="41" customWidth="1"/>
  </cols>
  <sheetData>
    <row r="1" spans="1:4" ht="15" customHeight="1">
      <c r="A1" s="25"/>
      <c r="B1" s="25"/>
      <c r="C1" s="25"/>
      <c r="D1" s="36" t="s">
        <v>0</v>
      </c>
    </row>
    <row r="2" spans="1:4" ht="41.25" customHeight="1">
      <c r="A2" s="92" t="str">
        <f>"2025"&amp;"年部门财务收支预算总表"</f>
        <v>2025年部门财务收支预算总表</v>
      </c>
      <c r="B2" s="93"/>
      <c r="C2" s="93"/>
      <c r="D2" s="93"/>
    </row>
    <row r="3" spans="1:4" ht="17.25" customHeight="1">
      <c r="A3" s="94" t="str">
        <f>"单位名称："&amp;"嵩明县工商业联合会"</f>
        <v>单位名称：嵩明县工商业联合会</v>
      </c>
      <c r="B3" s="95"/>
      <c r="D3" s="72" t="s">
        <v>1</v>
      </c>
    </row>
    <row r="4" spans="1:4" ht="23.25" customHeight="1">
      <c r="A4" s="96" t="s">
        <v>2</v>
      </c>
      <c r="B4" s="97"/>
      <c r="C4" s="96" t="s">
        <v>3</v>
      </c>
      <c r="D4" s="97"/>
    </row>
    <row r="5" spans="1:4" ht="24" customHeight="1">
      <c r="A5" s="79" t="s">
        <v>4</v>
      </c>
      <c r="B5" s="79" t="s">
        <v>5</v>
      </c>
      <c r="C5" s="79" t="s">
        <v>6</v>
      </c>
      <c r="D5" s="79" t="s">
        <v>5</v>
      </c>
    </row>
    <row r="6" spans="1:4" ht="17.25" customHeight="1">
      <c r="A6" s="80" t="s">
        <v>7</v>
      </c>
      <c r="B6" s="45">
        <v>1207926.19</v>
      </c>
      <c r="C6" s="80" t="s">
        <v>8</v>
      </c>
      <c r="D6" s="45">
        <v>858618</v>
      </c>
    </row>
    <row r="7" spans="1:4" ht="17.25" customHeight="1">
      <c r="A7" s="80" t="s">
        <v>9</v>
      </c>
      <c r="B7" s="45"/>
      <c r="C7" s="80" t="s">
        <v>10</v>
      </c>
      <c r="D7" s="45"/>
    </row>
    <row r="8" spans="1:4" ht="17.25" customHeight="1">
      <c r="A8" s="80" t="s">
        <v>11</v>
      </c>
      <c r="B8" s="45"/>
      <c r="C8" s="90" t="s">
        <v>12</v>
      </c>
      <c r="D8" s="45"/>
    </row>
    <row r="9" spans="1:4" ht="17.25" customHeight="1">
      <c r="A9" s="80" t="s">
        <v>13</v>
      </c>
      <c r="B9" s="45"/>
      <c r="C9" s="90" t="s">
        <v>14</v>
      </c>
      <c r="D9" s="45"/>
    </row>
    <row r="10" spans="1:4" ht="17.25" customHeight="1">
      <c r="A10" s="80" t="s">
        <v>15</v>
      </c>
      <c r="B10" s="45"/>
      <c r="C10" s="90" t="s">
        <v>16</v>
      </c>
      <c r="D10" s="45"/>
    </row>
    <row r="11" spans="1:4" ht="17.25" customHeight="1">
      <c r="A11" s="80" t="s">
        <v>17</v>
      </c>
      <c r="B11" s="45"/>
      <c r="C11" s="90" t="s">
        <v>18</v>
      </c>
      <c r="D11" s="45"/>
    </row>
    <row r="12" spans="1:4" ht="17.25" customHeight="1">
      <c r="A12" s="80" t="s">
        <v>19</v>
      </c>
      <c r="B12" s="45"/>
      <c r="C12" s="17" t="s">
        <v>20</v>
      </c>
      <c r="D12" s="45"/>
    </row>
    <row r="13" spans="1:4" ht="17.25" customHeight="1">
      <c r="A13" s="80" t="s">
        <v>21</v>
      </c>
      <c r="B13" s="45"/>
      <c r="C13" s="17" t="s">
        <v>22</v>
      </c>
      <c r="D13" s="45">
        <v>155113.64000000001</v>
      </c>
    </row>
    <row r="14" spans="1:4" ht="17.25" customHeight="1">
      <c r="A14" s="80" t="s">
        <v>23</v>
      </c>
      <c r="B14" s="45"/>
      <c r="C14" s="17" t="s">
        <v>24</v>
      </c>
      <c r="D14" s="45">
        <v>97660.55</v>
      </c>
    </row>
    <row r="15" spans="1:4" ht="17.25" customHeight="1">
      <c r="A15" s="80" t="s">
        <v>25</v>
      </c>
      <c r="B15" s="58"/>
      <c r="C15" s="17" t="s">
        <v>26</v>
      </c>
      <c r="D15" s="45"/>
    </row>
    <row r="16" spans="1:4" ht="17.25" customHeight="1">
      <c r="A16" s="75"/>
      <c r="B16" s="45"/>
      <c r="C16" s="17" t="s">
        <v>27</v>
      </c>
      <c r="D16" s="45"/>
    </row>
    <row r="17" spans="1:4" ht="17.25" customHeight="1">
      <c r="A17" s="81"/>
      <c r="B17" s="45"/>
      <c r="C17" s="17" t="s">
        <v>28</v>
      </c>
      <c r="D17" s="45"/>
    </row>
    <row r="18" spans="1:4" ht="17.25" customHeight="1">
      <c r="A18" s="81"/>
      <c r="B18" s="45"/>
      <c r="C18" s="17" t="s">
        <v>29</v>
      </c>
      <c r="D18" s="45"/>
    </row>
    <row r="19" spans="1:4" ht="17.25" customHeight="1">
      <c r="A19" s="81"/>
      <c r="B19" s="45"/>
      <c r="C19" s="17" t="s">
        <v>30</v>
      </c>
      <c r="D19" s="45"/>
    </row>
    <row r="20" spans="1:4" ht="17.25" customHeight="1">
      <c r="A20" s="81"/>
      <c r="B20" s="45"/>
      <c r="C20" s="17" t="s">
        <v>31</v>
      </c>
      <c r="D20" s="45"/>
    </row>
    <row r="21" spans="1:4" ht="17.25" customHeight="1">
      <c r="A21" s="81"/>
      <c r="B21" s="45"/>
      <c r="C21" s="17" t="s">
        <v>32</v>
      </c>
      <c r="D21" s="45"/>
    </row>
    <row r="22" spans="1:4" ht="17.25" customHeight="1">
      <c r="A22" s="81"/>
      <c r="B22" s="45"/>
      <c r="C22" s="17" t="s">
        <v>33</v>
      </c>
      <c r="D22" s="45"/>
    </row>
    <row r="23" spans="1:4" ht="17.25" customHeight="1">
      <c r="A23" s="81"/>
      <c r="B23" s="45"/>
      <c r="C23" s="17" t="s">
        <v>34</v>
      </c>
      <c r="D23" s="45"/>
    </row>
    <row r="24" spans="1:4" ht="17.25" customHeight="1">
      <c r="A24" s="81"/>
      <c r="B24" s="45"/>
      <c r="C24" s="17" t="s">
        <v>35</v>
      </c>
      <c r="D24" s="45">
        <v>96534</v>
      </c>
    </row>
    <row r="25" spans="1:4" ht="17.25" customHeight="1">
      <c r="A25" s="81"/>
      <c r="B25" s="45"/>
      <c r="C25" s="17" t="s">
        <v>36</v>
      </c>
      <c r="D25" s="45"/>
    </row>
    <row r="26" spans="1:4" ht="17.25" customHeight="1">
      <c r="A26" s="81"/>
      <c r="B26" s="45"/>
      <c r="C26" s="75" t="s">
        <v>37</v>
      </c>
      <c r="D26" s="45"/>
    </row>
    <row r="27" spans="1:4" ht="17.25" customHeight="1">
      <c r="A27" s="81"/>
      <c r="B27" s="45"/>
      <c r="C27" s="17" t="s">
        <v>38</v>
      </c>
      <c r="D27" s="45"/>
    </row>
    <row r="28" spans="1:4" ht="16.5" customHeight="1">
      <c r="A28" s="81"/>
      <c r="B28" s="45"/>
      <c r="C28" s="17" t="s">
        <v>39</v>
      </c>
      <c r="D28" s="45"/>
    </row>
    <row r="29" spans="1:4" ht="16.5" customHeight="1">
      <c r="A29" s="81"/>
      <c r="B29" s="45"/>
      <c r="C29" s="75" t="s">
        <v>40</v>
      </c>
      <c r="D29" s="45"/>
    </row>
    <row r="30" spans="1:4" ht="17.25" customHeight="1">
      <c r="A30" s="81"/>
      <c r="B30" s="45"/>
      <c r="C30" s="75" t="s">
        <v>41</v>
      </c>
      <c r="D30" s="45"/>
    </row>
    <row r="31" spans="1:4" ht="17.25" customHeight="1">
      <c r="A31" s="81"/>
      <c r="B31" s="45"/>
      <c r="C31" s="17" t="s">
        <v>42</v>
      </c>
      <c r="D31" s="45"/>
    </row>
    <row r="32" spans="1:4" ht="16.5" customHeight="1">
      <c r="A32" s="81" t="s">
        <v>43</v>
      </c>
      <c r="B32" s="45">
        <v>1207926.19</v>
      </c>
      <c r="C32" s="81" t="s">
        <v>44</v>
      </c>
      <c r="D32" s="45">
        <v>1207926.19</v>
      </c>
    </row>
    <row r="33" spans="1:4" ht="16.5" customHeight="1">
      <c r="A33" s="75" t="s">
        <v>45</v>
      </c>
      <c r="B33" s="45"/>
      <c r="C33" s="75" t="s">
        <v>46</v>
      </c>
      <c r="D33" s="45"/>
    </row>
    <row r="34" spans="1:4" ht="16.5" customHeight="1">
      <c r="A34" s="17" t="s">
        <v>47</v>
      </c>
      <c r="B34" s="58"/>
      <c r="C34" s="17" t="s">
        <v>47</v>
      </c>
      <c r="D34" s="58"/>
    </row>
    <row r="35" spans="1:4" ht="16.5" customHeight="1">
      <c r="A35" s="17" t="s">
        <v>48</v>
      </c>
      <c r="B35" s="58"/>
      <c r="C35" s="17" t="s">
        <v>49</v>
      </c>
      <c r="D35" s="58"/>
    </row>
    <row r="36" spans="1:4" ht="16.5" customHeight="1">
      <c r="A36" s="82" t="s">
        <v>50</v>
      </c>
      <c r="B36" s="45">
        <v>1207926.19</v>
      </c>
      <c r="C36" s="82" t="s">
        <v>51</v>
      </c>
      <c r="D36" s="45">
        <v>1207926.19</v>
      </c>
    </row>
  </sheetData>
  <mergeCells count="4">
    <mergeCell ref="A2:D2"/>
    <mergeCell ref="A3:B3"/>
    <mergeCell ref="A4:B4"/>
    <mergeCell ref="C4:D4"/>
  </mergeCells>
  <phoneticPr fontId="16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</sheetPr>
  <dimension ref="A1:F10"/>
  <sheetViews>
    <sheetView showZeros="0" workbookViewId="0">
      <selection activeCell="A14" sqref="A14"/>
    </sheetView>
  </sheetViews>
  <sheetFormatPr defaultColWidth="9.125" defaultRowHeight="14.25" customHeight="1"/>
  <cols>
    <col min="1" max="1" width="42.125" bestFit="1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63">
        <v>1</v>
      </c>
      <c r="B1" s="64">
        <v>0</v>
      </c>
      <c r="C1" s="63">
        <v>1</v>
      </c>
      <c r="D1" s="65"/>
      <c r="E1" s="65"/>
      <c r="F1" s="62" t="s">
        <v>300</v>
      </c>
    </row>
    <row r="2" spans="1:6" ht="42" customHeight="1">
      <c r="A2" s="181" t="str">
        <f>"2025"&amp;"年部门政府性基金预算支出预算表"</f>
        <v>2025年部门政府性基金预算支出预算表</v>
      </c>
      <c r="B2" s="181" t="s">
        <v>301</v>
      </c>
      <c r="C2" s="182"/>
      <c r="D2" s="128"/>
      <c r="E2" s="128"/>
      <c r="F2" s="128"/>
    </row>
    <row r="3" spans="1:6" ht="13.5" customHeight="1">
      <c r="A3" s="162" t="str">
        <f>"单位名称："&amp;"嵩明县工商业联合会"</f>
        <v>单位名称：嵩明县工商业联合会</v>
      </c>
      <c r="B3" s="162" t="s">
        <v>302</v>
      </c>
      <c r="C3" s="183"/>
      <c r="D3" s="65"/>
      <c r="E3" s="65"/>
      <c r="F3" s="62" t="s">
        <v>1</v>
      </c>
    </row>
    <row r="4" spans="1:6" ht="19.5" customHeight="1">
      <c r="A4" s="136" t="s">
        <v>185</v>
      </c>
      <c r="B4" s="185" t="s">
        <v>73</v>
      </c>
      <c r="C4" s="136" t="s">
        <v>74</v>
      </c>
      <c r="D4" s="168" t="s">
        <v>303</v>
      </c>
      <c r="E4" s="132"/>
      <c r="F4" s="133"/>
    </row>
    <row r="5" spans="1:6" ht="18.75" customHeight="1">
      <c r="A5" s="159"/>
      <c r="B5" s="186"/>
      <c r="C5" s="159"/>
      <c r="D5" s="8" t="s">
        <v>55</v>
      </c>
      <c r="E5" s="7" t="s">
        <v>76</v>
      </c>
      <c r="F5" s="8" t="s">
        <v>77</v>
      </c>
    </row>
    <row r="6" spans="1:6" ht="18.75" customHeight="1">
      <c r="A6" s="38">
        <v>1</v>
      </c>
      <c r="B6" s="66" t="s">
        <v>84</v>
      </c>
      <c r="C6" s="38">
        <v>3</v>
      </c>
      <c r="D6" s="67">
        <v>4</v>
      </c>
      <c r="E6" s="67">
        <v>5</v>
      </c>
      <c r="F6" s="67">
        <v>6</v>
      </c>
    </row>
    <row r="7" spans="1:6" ht="21" customHeight="1">
      <c r="A7" s="11"/>
      <c r="B7" s="11"/>
      <c r="C7" s="11"/>
      <c r="D7" s="45"/>
      <c r="E7" s="45"/>
      <c r="F7" s="45"/>
    </row>
    <row r="8" spans="1:6" ht="21" customHeight="1">
      <c r="A8" s="11"/>
      <c r="B8" s="11"/>
      <c r="C8" s="11"/>
      <c r="D8" s="45"/>
      <c r="E8" s="45"/>
      <c r="F8" s="45"/>
    </row>
    <row r="9" spans="1:6" ht="18.75" customHeight="1">
      <c r="A9" s="113" t="s">
        <v>175</v>
      </c>
      <c r="B9" s="113" t="s">
        <v>175</v>
      </c>
      <c r="C9" s="184" t="s">
        <v>175</v>
      </c>
      <c r="D9" s="45"/>
      <c r="E9" s="45"/>
      <c r="F9" s="45"/>
    </row>
    <row r="10" spans="1:6" ht="14.25" customHeight="1">
      <c r="A10" s="91" t="s">
        <v>349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</sheetPr>
  <dimension ref="A1:S11"/>
  <sheetViews>
    <sheetView showZeros="0" workbookViewId="0">
      <selection activeCell="A11" sqref="A11"/>
    </sheetView>
  </sheetViews>
  <sheetFormatPr defaultColWidth="9.125" defaultRowHeight="14.25" customHeight="1"/>
  <cols>
    <col min="1" max="1" width="42.125" bestFit="1" customWidth="1"/>
    <col min="2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7"/>
      <c r="C1" s="47"/>
      <c r="R1" s="2"/>
      <c r="S1" s="2" t="s">
        <v>304</v>
      </c>
    </row>
    <row r="2" spans="1:19" ht="41.25" customHeight="1">
      <c r="A2" s="197" t="str">
        <f>"2025"&amp;"年部门政府采购预算表"</f>
        <v>2025年部门政府采购预算表</v>
      </c>
      <c r="B2" s="160"/>
      <c r="C2" s="160"/>
      <c r="D2" s="161"/>
      <c r="E2" s="161"/>
      <c r="F2" s="161"/>
      <c r="G2" s="161"/>
      <c r="H2" s="161"/>
      <c r="I2" s="161"/>
      <c r="J2" s="161"/>
      <c r="K2" s="161"/>
      <c r="L2" s="161"/>
      <c r="M2" s="160"/>
      <c r="N2" s="161"/>
      <c r="O2" s="161"/>
      <c r="P2" s="160"/>
      <c r="Q2" s="161"/>
      <c r="R2" s="160"/>
      <c r="S2" s="160"/>
    </row>
    <row r="3" spans="1:19" ht="18.75" customHeight="1">
      <c r="A3" s="143" t="str">
        <f>"单位名称："&amp;"嵩明县工商业联合会"</f>
        <v>单位名称：嵩明县工商业联合会</v>
      </c>
      <c r="B3" s="198"/>
      <c r="C3" s="198"/>
      <c r="D3" s="199"/>
      <c r="E3" s="199"/>
      <c r="F3" s="199"/>
      <c r="G3" s="199"/>
      <c r="H3" s="199"/>
      <c r="I3" s="4"/>
      <c r="J3" s="4"/>
      <c r="K3" s="4"/>
      <c r="L3" s="4"/>
      <c r="R3" s="5"/>
      <c r="S3" s="62" t="s">
        <v>1</v>
      </c>
    </row>
    <row r="4" spans="1:19" ht="15.75" customHeight="1">
      <c r="A4" s="172" t="s">
        <v>184</v>
      </c>
      <c r="B4" s="189" t="s">
        <v>185</v>
      </c>
      <c r="C4" s="189" t="s">
        <v>305</v>
      </c>
      <c r="D4" s="192" t="s">
        <v>306</v>
      </c>
      <c r="E4" s="192" t="s">
        <v>307</v>
      </c>
      <c r="F4" s="192" t="s">
        <v>308</v>
      </c>
      <c r="G4" s="192" t="s">
        <v>309</v>
      </c>
      <c r="H4" s="192" t="s">
        <v>310</v>
      </c>
      <c r="I4" s="200" t="s">
        <v>192</v>
      </c>
      <c r="J4" s="200"/>
      <c r="K4" s="200"/>
      <c r="L4" s="200"/>
      <c r="M4" s="166"/>
      <c r="N4" s="200"/>
      <c r="O4" s="200"/>
      <c r="P4" s="165"/>
      <c r="Q4" s="200"/>
      <c r="R4" s="166"/>
      <c r="S4" s="167"/>
    </row>
    <row r="5" spans="1:19" ht="17.25" customHeight="1">
      <c r="A5" s="176"/>
      <c r="B5" s="190"/>
      <c r="C5" s="190"/>
      <c r="D5" s="193"/>
      <c r="E5" s="193"/>
      <c r="F5" s="193"/>
      <c r="G5" s="193"/>
      <c r="H5" s="193"/>
      <c r="I5" s="193" t="s">
        <v>55</v>
      </c>
      <c r="J5" s="193" t="s">
        <v>58</v>
      </c>
      <c r="K5" s="193" t="s">
        <v>311</v>
      </c>
      <c r="L5" s="193" t="s">
        <v>312</v>
      </c>
      <c r="M5" s="195" t="s">
        <v>313</v>
      </c>
      <c r="N5" s="201" t="s">
        <v>314</v>
      </c>
      <c r="O5" s="201"/>
      <c r="P5" s="202"/>
      <c r="Q5" s="201"/>
      <c r="R5" s="203"/>
      <c r="S5" s="191"/>
    </row>
    <row r="6" spans="1:19" ht="54" customHeight="1">
      <c r="A6" s="173"/>
      <c r="B6" s="191"/>
      <c r="C6" s="191"/>
      <c r="D6" s="194"/>
      <c r="E6" s="194"/>
      <c r="F6" s="194"/>
      <c r="G6" s="194"/>
      <c r="H6" s="194"/>
      <c r="I6" s="194"/>
      <c r="J6" s="194" t="s">
        <v>57</v>
      </c>
      <c r="K6" s="194"/>
      <c r="L6" s="194"/>
      <c r="M6" s="196"/>
      <c r="N6" s="50" t="s">
        <v>57</v>
      </c>
      <c r="O6" s="50" t="s">
        <v>64</v>
      </c>
      <c r="P6" s="49" t="s">
        <v>65</v>
      </c>
      <c r="Q6" s="50" t="s">
        <v>66</v>
      </c>
      <c r="R6" s="55" t="s">
        <v>67</v>
      </c>
      <c r="S6" s="49" t="s">
        <v>68</v>
      </c>
    </row>
    <row r="7" spans="1:19" ht="18" customHeight="1">
      <c r="A7" s="59">
        <v>1</v>
      </c>
      <c r="B7" s="59" t="s">
        <v>84</v>
      </c>
      <c r="C7" s="60">
        <v>3</v>
      </c>
      <c r="D7" s="60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</row>
    <row r="8" spans="1:19" ht="21" customHeight="1">
      <c r="A8" s="51"/>
      <c r="B8" s="52"/>
      <c r="C8" s="52"/>
      <c r="D8" s="53"/>
      <c r="E8" s="53"/>
      <c r="F8" s="53"/>
      <c r="G8" s="61"/>
      <c r="H8" s="45"/>
      <c r="I8" s="45"/>
      <c r="J8" s="45"/>
      <c r="K8" s="45"/>
      <c r="L8" s="45"/>
      <c r="M8" s="45"/>
      <c r="N8" s="45"/>
      <c r="O8" s="45"/>
      <c r="P8" s="58"/>
      <c r="Q8" s="58"/>
      <c r="R8" s="45"/>
      <c r="S8" s="45"/>
    </row>
    <row r="9" spans="1:19" ht="21" customHeight="1">
      <c r="A9" s="204" t="s">
        <v>175</v>
      </c>
      <c r="B9" s="205"/>
      <c r="C9" s="205"/>
      <c r="D9" s="206"/>
      <c r="E9" s="206"/>
      <c r="F9" s="206"/>
      <c r="G9" s="100"/>
      <c r="H9" s="45"/>
      <c r="I9" s="45"/>
      <c r="J9" s="45"/>
      <c r="K9" s="45"/>
      <c r="L9" s="45"/>
      <c r="M9" s="45"/>
      <c r="N9" s="45"/>
      <c r="O9" s="45"/>
      <c r="P9" s="58"/>
      <c r="Q9" s="58"/>
      <c r="R9" s="45"/>
      <c r="S9" s="45"/>
    </row>
    <row r="10" spans="1:19" ht="21" customHeight="1">
      <c r="A10" s="143" t="s">
        <v>315</v>
      </c>
      <c r="B10" s="162"/>
      <c r="C10" s="162"/>
      <c r="D10" s="143"/>
      <c r="E10" s="143"/>
      <c r="F10" s="143"/>
      <c r="G10" s="187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</row>
    <row r="11" spans="1:19" ht="14.25" customHeight="1">
      <c r="A11" s="91" t="s">
        <v>348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</sheetPr>
  <dimension ref="A1:T10"/>
  <sheetViews>
    <sheetView showZeros="0" workbookViewId="0">
      <selection activeCell="A10" sqref="A1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46"/>
      <c r="B1" s="47"/>
      <c r="C1" s="47"/>
      <c r="D1" s="47"/>
      <c r="E1" s="47"/>
      <c r="F1" s="47"/>
      <c r="G1" s="47"/>
      <c r="H1" s="46"/>
      <c r="I1" s="46"/>
      <c r="J1" s="46"/>
      <c r="K1" s="46"/>
      <c r="L1" s="46"/>
      <c r="M1" s="46"/>
      <c r="N1" s="54"/>
      <c r="O1" s="46"/>
      <c r="P1" s="46"/>
      <c r="Q1" s="47"/>
      <c r="R1" s="46"/>
      <c r="S1" s="56"/>
      <c r="T1" s="56" t="s">
        <v>316</v>
      </c>
    </row>
    <row r="2" spans="1:20" ht="41.25" customHeight="1">
      <c r="A2" s="197" t="str">
        <f>"2025"&amp;"年部门政府购买服务预算表"</f>
        <v>2025年部门政府购买服务预算表</v>
      </c>
      <c r="B2" s="160"/>
      <c r="C2" s="160"/>
      <c r="D2" s="160"/>
      <c r="E2" s="160"/>
      <c r="F2" s="160"/>
      <c r="G2" s="160"/>
      <c r="H2" s="207"/>
      <c r="I2" s="207"/>
      <c r="J2" s="207"/>
      <c r="K2" s="207"/>
      <c r="L2" s="207"/>
      <c r="M2" s="207"/>
      <c r="N2" s="208"/>
      <c r="O2" s="207"/>
      <c r="P2" s="207"/>
      <c r="Q2" s="160"/>
      <c r="R2" s="207"/>
      <c r="S2" s="208"/>
      <c r="T2" s="160"/>
    </row>
    <row r="3" spans="1:20" ht="22.5" customHeight="1">
      <c r="A3" s="209" t="str">
        <f>"单位名称："&amp;"嵩明县工商业联合会"</f>
        <v>单位名称：嵩明县工商业联合会</v>
      </c>
      <c r="B3" s="198"/>
      <c r="C3" s="198"/>
      <c r="D3" s="198"/>
      <c r="E3" s="198"/>
      <c r="F3" s="198"/>
      <c r="G3" s="198"/>
      <c r="H3" s="210"/>
      <c r="I3" s="210"/>
      <c r="J3" s="42"/>
      <c r="K3" s="42"/>
      <c r="L3" s="42"/>
      <c r="M3" s="42"/>
      <c r="N3" s="54"/>
      <c r="O3" s="46"/>
      <c r="P3" s="46"/>
      <c r="Q3" s="47"/>
      <c r="R3" s="46"/>
      <c r="S3" s="57"/>
      <c r="T3" s="56" t="s">
        <v>1</v>
      </c>
    </row>
    <row r="4" spans="1:20" ht="24" customHeight="1">
      <c r="A4" s="172" t="s">
        <v>184</v>
      </c>
      <c r="B4" s="189" t="s">
        <v>185</v>
      </c>
      <c r="C4" s="189" t="s">
        <v>305</v>
      </c>
      <c r="D4" s="189" t="s">
        <v>317</v>
      </c>
      <c r="E4" s="189" t="s">
        <v>318</v>
      </c>
      <c r="F4" s="189" t="s">
        <v>319</v>
      </c>
      <c r="G4" s="189" t="s">
        <v>320</v>
      </c>
      <c r="H4" s="192" t="s">
        <v>321</v>
      </c>
      <c r="I4" s="192" t="s">
        <v>322</v>
      </c>
      <c r="J4" s="200" t="s">
        <v>192</v>
      </c>
      <c r="K4" s="200"/>
      <c r="L4" s="200"/>
      <c r="M4" s="200"/>
      <c r="N4" s="166"/>
      <c r="O4" s="200"/>
      <c r="P4" s="200"/>
      <c r="Q4" s="165"/>
      <c r="R4" s="200"/>
      <c r="S4" s="166"/>
      <c r="T4" s="167"/>
    </row>
    <row r="5" spans="1:20" ht="24" customHeight="1">
      <c r="A5" s="176"/>
      <c r="B5" s="190"/>
      <c r="C5" s="190"/>
      <c r="D5" s="190"/>
      <c r="E5" s="190"/>
      <c r="F5" s="190"/>
      <c r="G5" s="190"/>
      <c r="H5" s="193"/>
      <c r="I5" s="193"/>
      <c r="J5" s="193" t="s">
        <v>55</v>
      </c>
      <c r="K5" s="193" t="s">
        <v>58</v>
      </c>
      <c r="L5" s="193" t="s">
        <v>311</v>
      </c>
      <c r="M5" s="193" t="s">
        <v>312</v>
      </c>
      <c r="N5" s="195" t="s">
        <v>313</v>
      </c>
      <c r="O5" s="201" t="s">
        <v>314</v>
      </c>
      <c r="P5" s="201"/>
      <c r="Q5" s="202"/>
      <c r="R5" s="201"/>
      <c r="S5" s="203"/>
      <c r="T5" s="191"/>
    </row>
    <row r="6" spans="1:20" ht="54" customHeight="1">
      <c r="A6" s="173"/>
      <c r="B6" s="191"/>
      <c r="C6" s="191"/>
      <c r="D6" s="191"/>
      <c r="E6" s="191"/>
      <c r="F6" s="191"/>
      <c r="G6" s="191"/>
      <c r="H6" s="194"/>
      <c r="I6" s="194"/>
      <c r="J6" s="194"/>
      <c r="K6" s="194" t="s">
        <v>57</v>
      </c>
      <c r="L6" s="194"/>
      <c r="M6" s="194"/>
      <c r="N6" s="196"/>
      <c r="O6" s="50" t="s">
        <v>57</v>
      </c>
      <c r="P6" s="50" t="s">
        <v>64</v>
      </c>
      <c r="Q6" s="49" t="s">
        <v>65</v>
      </c>
      <c r="R6" s="50" t="s">
        <v>66</v>
      </c>
      <c r="S6" s="55" t="s">
        <v>67</v>
      </c>
      <c r="T6" s="49" t="s">
        <v>68</v>
      </c>
    </row>
    <row r="7" spans="1:20" ht="17.25" customHeight="1">
      <c r="A7" s="9">
        <v>1</v>
      </c>
      <c r="B7" s="49">
        <v>2</v>
      </c>
      <c r="C7" s="9">
        <v>3</v>
      </c>
      <c r="D7" s="9">
        <v>4</v>
      </c>
      <c r="E7" s="49">
        <v>5</v>
      </c>
      <c r="F7" s="9">
        <v>6</v>
      </c>
      <c r="G7" s="9">
        <v>7</v>
      </c>
      <c r="H7" s="49">
        <v>8</v>
      </c>
      <c r="I7" s="9">
        <v>9</v>
      </c>
      <c r="J7" s="9">
        <v>10</v>
      </c>
      <c r="K7" s="49">
        <v>11</v>
      </c>
      <c r="L7" s="9">
        <v>12</v>
      </c>
      <c r="M7" s="9">
        <v>13</v>
      </c>
      <c r="N7" s="49">
        <v>14</v>
      </c>
      <c r="O7" s="9">
        <v>15</v>
      </c>
      <c r="P7" s="9">
        <v>16</v>
      </c>
      <c r="Q7" s="49">
        <v>17</v>
      </c>
      <c r="R7" s="9">
        <v>18</v>
      </c>
      <c r="S7" s="9">
        <v>19</v>
      </c>
      <c r="T7" s="9">
        <v>20</v>
      </c>
    </row>
    <row r="8" spans="1:20" ht="21" customHeight="1">
      <c r="A8" s="51"/>
      <c r="B8" s="52"/>
      <c r="C8" s="52"/>
      <c r="D8" s="52"/>
      <c r="E8" s="52"/>
      <c r="F8" s="52"/>
      <c r="G8" s="52"/>
      <c r="H8" s="53"/>
      <c r="I8" s="53"/>
      <c r="J8" s="45"/>
      <c r="K8" s="45"/>
      <c r="L8" s="45"/>
      <c r="M8" s="45"/>
      <c r="N8" s="45"/>
      <c r="O8" s="45"/>
      <c r="P8" s="45"/>
      <c r="Q8" s="58"/>
      <c r="R8" s="58"/>
      <c r="S8" s="45"/>
      <c r="T8" s="45"/>
    </row>
    <row r="9" spans="1:20" ht="21" customHeight="1">
      <c r="A9" s="204" t="s">
        <v>175</v>
      </c>
      <c r="B9" s="205"/>
      <c r="C9" s="205"/>
      <c r="D9" s="205"/>
      <c r="E9" s="205"/>
      <c r="F9" s="205"/>
      <c r="G9" s="205"/>
      <c r="H9" s="206"/>
      <c r="I9" s="110"/>
      <c r="J9" s="45"/>
      <c r="K9" s="45"/>
      <c r="L9" s="45"/>
      <c r="M9" s="45"/>
      <c r="N9" s="45"/>
      <c r="O9" s="45"/>
      <c r="P9" s="45"/>
      <c r="Q9" s="58"/>
      <c r="R9" s="58"/>
      <c r="S9" s="45"/>
      <c r="T9" s="45"/>
    </row>
    <row r="10" spans="1:20" ht="14.25" customHeight="1">
      <c r="A10" s="91" t="s">
        <v>347</v>
      </c>
    </row>
  </sheetData>
  <mergeCells count="19"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A2:T2"/>
    <mergeCell ref="A3:I3"/>
    <mergeCell ref="J4:T4"/>
    <mergeCell ref="O5:T5"/>
    <mergeCell ref="J5:J6"/>
    <mergeCell ref="K5:K6"/>
  </mergeCells>
  <phoneticPr fontId="16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</sheetPr>
  <dimension ref="A1:E9"/>
  <sheetViews>
    <sheetView showZeros="0" workbookViewId="0">
      <selection activeCell="A9" sqref="A9"/>
    </sheetView>
  </sheetViews>
  <sheetFormatPr defaultColWidth="9.125" defaultRowHeight="14.25" customHeight="1"/>
  <cols>
    <col min="1" max="1" width="37.75" customWidth="1"/>
    <col min="2" max="4" width="20" customWidth="1"/>
    <col min="5" max="5" width="24.5" customWidth="1"/>
  </cols>
  <sheetData>
    <row r="1" spans="1:5" ht="17.25" customHeight="1">
      <c r="D1" s="41"/>
      <c r="E1" s="2" t="s">
        <v>323</v>
      </c>
    </row>
    <row r="2" spans="1:5" ht="41.25" customHeight="1">
      <c r="A2" s="197" t="str">
        <f>"2025"&amp;"年对下转移支付预算表"</f>
        <v>2025年对下转移支付预算表</v>
      </c>
      <c r="B2" s="161"/>
      <c r="C2" s="161"/>
      <c r="D2" s="161"/>
      <c r="E2" s="160"/>
    </row>
    <row r="3" spans="1:5" ht="18" customHeight="1">
      <c r="A3" s="209" t="str">
        <f>"单位名称："&amp;"嵩明县工商业联合会"</f>
        <v>单位名称：嵩明县工商业联合会</v>
      </c>
      <c r="B3" s="210"/>
      <c r="C3" s="210"/>
      <c r="D3" s="211"/>
      <c r="E3" s="5" t="s">
        <v>1</v>
      </c>
    </row>
    <row r="4" spans="1:5" ht="19.5" customHeight="1">
      <c r="A4" s="177" t="s">
        <v>324</v>
      </c>
      <c r="B4" s="168" t="s">
        <v>192</v>
      </c>
      <c r="C4" s="132"/>
      <c r="D4" s="132"/>
      <c r="E4" s="38" t="s">
        <v>325</v>
      </c>
    </row>
    <row r="5" spans="1:5" ht="40.5" customHeight="1">
      <c r="A5" s="137"/>
      <c r="B5" s="14" t="s">
        <v>55</v>
      </c>
      <c r="C5" s="6" t="s">
        <v>58</v>
      </c>
      <c r="D5" s="43" t="s">
        <v>311</v>
      </c>
      <c r="E5" s="18" t="s">
        <v>326</v>
      </c>
    </row>
    <row r="6" spans="1:5" ht="19.5" customHeight="1">
      <c r="A6" s="10">
        <v>1</v>
      </c>
      <c r="B6" s="10">
        <v>2</v>
      </c>
      <c r="C6" s="10">
        <v>3</v>
      </c>
      <c r="D6" s="44">
        <v>4</v>
      </c>
      <c r="E6" s="18">
        <v>5</v>
      </c>
    </row>
    <row r="7" spans="1:5" ht="19.5" customHeight="1">
      <c r="A7" s="15"/>
      <c r="B7" s="45"/>
      <c r="C7" s="45"/>
      <c r="D7" s="45"/>
      <c r="E7" s="45"/>
    </row>
    <row r="8" spans="1:5" ht="19.5" customHeight="1">
      <c r="A8" s="39"/>
      <c r="B8" s="45"/>
      <c r="C8" s="45"/>
      <c r="D8" s="45"/>
      <c r="E8" s="45"/>
    </row>
    <row r="9" spans="1:5" ht="14.25" customHeight="1">
      <c r="A9" s="91" t="s">
        <v>346</v>
      </c>
    </row>
  </sheetData>
  <mergeCells count="4">
    <mergeCell ref="A2:E2"/>
    <mergeCell ref="A3:D3"/>
    <mergeCell ref="B4:D4"/>
    <mergeCell ref="A4:A5"/>
  </mergeCells>
  <phoneticPr fontId="16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</sheetPr>
  <dimension ref="A1:J8"/>
  <sheetViews>
    <sheetView showZeros="0" workbookViewId="0">
      <selection activeCell="A8" sqref="A8"/>
    </sheetView>
  </sheetViews>
  <sheetFormatPr defaultColWidth="9.125" defaultRowHeight="12" customHeight="1"/>
  <cols>
    <col min="1" max="1" width="42.125" bestFit="1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2" t="s">
        <v>327</v>
      </c>
    </row>
    <row r="2" spans="1:10" ht="41.25" customHeight="1">
      <c r="A2" s="178" t="str">
        <f>"2025"&amp;"年对下转移支付绩效目标表"</f>
        <v>2025年对下转移支付绩效目标表</v>
      </c>
      <c r="B2" s="161"/>
      <c r="C2" s="161"/>
      <c r="D2" s="161"/>
      <c r="E2" s="161"/>
      <c r="F2" s="160"/>
      <c r="G2" s="161"/>
      <c r="H2" s="160"/>
      <c r="I2" s="160"/>
      <c r="J2" s="161"/>
    </row>
    <row r="3" spans="1:10" ht="17.25" customHeight="1">
      <c r="A3" s="162" t="str">
        <f>"单位名称："&amp;"嵩明县工商业联合会"</f>
        <v>单位名称：嵩明县工商业联合会</v>
      </c>
      <c r="B3" s="93"/>
      <c r="C3" s="93"/>
      <c r="D3" s="93"/>
      <c r="E3" s="93"/>
      <c r="F3" s="93"/>
      <c r="G3" s="93"/>
      <c r="H3" s="93"/>
    </row>
    <row r="4" spans="1:10" ht="44.25" customHeight="1">
      <c r="A4" s="37" t="s">
        <v>324</v>
      </c>
      <c r="B4" s="37" t="s">
        <v>272</v>
      </c>
      <c r="C4" s="37" t="s">
        <v>273</v>
      </c>
      <c r="D4" s="37" t="s">
        <v>274</v>
      </c>
      <c r="E4" s="37" t="s">
        <v>275</v>
      </c>
      <c r="F4" s="38" t="s">
        <v>276</v>
      </c>
      <c r="G4" s="37" t="s">
        <v>277</v>
      </c>
      <c r="H4" s="38" t="s">
        <v>278</v>
      </c>
      <c r="I4" s="38" t="s">
        <v>279</v>
      </c>
      <c r="J4" s="37" t="s">
        <v>280</v>
      </c>
    </row>
    <row r="5" spans="1:10" ht="14.25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8">
        <v>6</v>
      </c>
      <c r="G5" s="37">
        <v>7</v>
      </c>
      <c r="H5" s="38">
        <v>8</v>
      </c>
      <c r="I5" s="38">
        <v>9</v>
      </c>
      <c r="J5" s="37">
        <v>10</v>
      </c>
    </row>
    <row r="6" spans="1:10" ht="42" customHeight="1">
      <c r="A6" s="15"/>
      <c r="B6" s="39"/>
      <c r="C6" s="39"/>
      <c r="D6" s="39"/>
      <c r="E6" s="29"/>
      <c r="F6" s="40"/>
      <c r="G6" s="29"/>
      <c r="H6" s="40"/>
      <c r="I6" s="40"/>
      <c r="J6" s="29"/>
    </row>
    <row r="7" spans="1:10" ht="42" customHeight="1">
      <c r="A7" s="15"/>
      <c r="B7" s="11"/>
      <c r="C7" s="11"/>
      <c r="D7" s="11"/>
      <c r="E7" s="15"/>
      <c r="F7" s="11"/>
      <c r="G7" s="15"/>
      <c r="H7" s="11"/>
      <c r="I7" s="11"/>
      <c r="J7" s="15"/>
    </row>
    <row r="8" spans="1:10" ht="12" customHeight="1">
      <c r="A8" s="91" t="s">
        <v>345</v>
      </c>
    </row>
  </sheetData>
  <mergeCells count="2">
    <mergeCell ref="A2:J2"/>
    <mergeCell ref="A3:H3"/>
  </mergeCells>
  <phoneticPr fontId="16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</sheetPr>
  <dimension ref="A1:I9"/>
  <sheetViews>
    <sheetView showZeros="0" workbookViewId="0">
      <selection activeCell="A9" sqref="A9"/>
    </sheetView>
  </sheetViews>
  <sheetFormatPr defaultColWidth="10.375" defaultRowHeight="14.25" customHeight="1"/>
  <cols>
    <col min="1" max="1" width="42.125" bestFit="1" customWidth="1"/>
    <col min="2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20"/>
      <c r="B1" s="21"/>
      <c r="C1" s="21"/>
      <c r="D1" s="22"/>
      <c r="E1" s="22"/>
      <c r="F1" s="22"/>
      <c r="G1" s="21"/>
      <c r="H1" s="21"/>
      <c r="I1" s="35" t="s">
        <v>328</v>
      </c>
    </row>
    <row r="2" spans="1:9" ht="41.25" customHeight="1">
      <c r="A2" s="92" t="str">
        <f>"2025"&amp;"年新增资产配置预算表"</f>
        <v>2025年新增资产配置预算表</v>
      </c>
      <c r="B2" s="142"/>
      <c r="C2" s="142"/>
      <c r="D2" s="141"/>
      <c r="E2" s="141"/>
      <c r="F2" s="141"/>
      <c r="G2" s="142"/>
      <c r="H2" s="142"/>
      <c r="I2" s="141"/>
    </row>
    <row r="3" spans="1:9" ht="14.25" customHeight="1">
      <c r="A3" s="94" t="str">
        <f>"单位名称："&amp;"嵩明县工商业联合会"</f>
        <v>单位名称：嵩明县工商业联合会</v>
      </c>
      <c r="B3" s="212"/>
      <c r="C3" s="212"/>
      <c r="D3" s="25"/>
      <c r="F3" s="24"/>
      <c r="G3" s="23"/>
      <c r="H3" s="23"/>
      <c r="I3" s="36" t="s">
        <v>1</v>
      </c>
    </row>
    <row r="4" spans="1:9" ht="28.5" customHeight="1">
      <c r="A4" s="145" t="s">
        <v>184</v>
      </c>
      <c r="B4" s="146" t="s">
        <v>185</v>
      </c>
      <c r="C4" s="104" t="s">
        <v>329</v>
      </c>
      <c r="D4" s="145" t="s">
        <v>330</v>
      </c>
      <c r="E4" s="145" t="s">
        <v>331</v>
      </c>
      <c r="F4" s="145" t="s">
        <v>332</v>
      </c>
      <c r="G4" s="146" t="s">
        <v>333</v>
      </c>
      <c r="H4" s="213"/>
      <c r="I4" s="145"/>
    </row>
    <row r="5" spans="1:9" ht="21" customHeight="1">
      <c r="A5" s="104"/>
      <c r="B5" s="149"/>
      <c r="C5" s="149"/>
      <c r="D5" s="148"/>
      <c r="E5" s="149"/>
      <c r="F5" s="149"/>
      <c r="G5" s="26" t="s">
        <v>309</v>
      </c>
      <c r="H5" s="26" t="s">
        <v>334</v>
      </c>
      <c r="I5" s="26" t="s">
        <v>335</v>
      </c>
    </row>
    <row r="6" spans="1:9" ht="17.25" customHeight="1">
      <c r="A6" s="27" t="s">
        <v>83</v>
      </c>
      <c r="B6" s="28" t="s">
        <v>84</v>
      </c>
      <c r="C6" s="27" t="s">
        <v>85</v>
      </c>
      <c r="D6" s="29" t="s">
        <v>86</v>
      </c>
      <c r="E6" s="27" t="s">
        <v>87</v>
      </c>
      <c r="F6" s="28" t="s">
        <v>88</v>
      </c>
      <c r="G6" s="30" t="s">
        <v>89</v>
      </c>
      <c r="H6" s="29" t="s">
        <v>90</v>
      </c>
      <c r="I6" s="29">
        <v>9</v>
      </c>
    </row>
    <row r="7" spans="1:9" ht="19.5" customHeight="1">
      <c r="A7" s="31"/>
      <c r="B7" s="17"/>
      <c r="C7" s="17"/>
      <c r="D7" s="15"/>
      <c r="E7" s="11"/>
      <c r="F7" s="30"/>
      <c r="G7" s="32"/>
      <c r="H7" s="33"/>
      <c r="I7" s="33"/>
    </row>
    <row r="8" spans="1:9" ht="19.5" customHeight="1">
      <c r="A8" s="214" t="s">
        <v>55</v>
      </c>
      <c r="B8" s="215"/>
      <c r="C8" s="215"/>
      <c r="D8" s="216"/>
      <c r="E8" s="217"/>
      <c r="F8" s="217"/>
      <c r="G8" s="32"/>
      <c r="H8" s="33"/>
      <c r="I8" s="33"/>
    </row>
    <row r="9" spans="1:9" ht="14.25" customHeight="1">
      <c r="A9" s="91" t="s">
        <v>343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honeticPr fontId="16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</sheetPr>
  <dimension ref="A1:K11"/>
  <sheetViews>
    <sheetView showZeros="0" workbookViewId="0">
      <selection activeCell="A17" sqref="A17"/>
    </sheetView>
  </sheetViews>
  <sheetFormatPr defaultColWidth="9.125" defaultRowHeight="14.25" customHeight="1"/>
  <cols>
    <col min="1" max="1" width="54.625" bestFit="1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1"/>
      <c r="E1" s="1"/>
      <c r="F1" s="1"/>
      <c r="G1" s="1"/>
      <c r="K1" s="2" t="s">
        <v>336</v>
      </c>
    </row>
    <row r="2" spans="1:11" ht="41.25" customHeight="1">
      <c r="A2" s="161" t="str">
        <f>"2025"&amp;"年上级转移支付补助项目支出预算表"</f>
        <v>2025年上级转移支付补助项目支出预算表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3.5" customHeight="1">
      <c r="A3" s="162" t="str">
        <f>"单位名称："&amp;"嵩明县工商业联合会"</f>
        <v>单位名称：嵩明县工商业联合会</v>
      </c>
      <c r="B3" s="163"/>
      <c r="C3" s="163"/>
      <c r="D3" s="163"/>
      <c r="E3" s="163"/>
      <c r="F3" s="163"/>
      <c r="G3" s="163"/>
      <c r="H3" s="4"/>
      <c r="I3" s="4"/>
      <c r="J3" s="4"/>
      <c r="K3" s="5" t="s">
        <v>1</v>
      </c>
    </row>
    <row r="4" spans="1:11" ht="21.75" customHeight="1">
      <c r="A4" s="150" t="s">
        <v>262</v>
      </c>
      <c r="B4" s="150" t="s">
        <v>187</v>
      </c>
      <c r="C4" s="150" t="s">
        <v>263</v>
      </c>
      <c r="D4" s="172" t="s">
        <v>188</v>
      </c>
      <c r="E4" s="172" t="s">
        <v>189</v>
      </c>
      <c r="F4" s="172" t="s">
        <v>264</v>
      </c>
      <c r="G4" s="172" t="s">
        <v>265</v>
      </c>
      <c r="H4" s="177" t="s">
        <v>55</v>
      </c>
      <c r="I4" s="168" t="s">
        <v>337</v>
      </c>
      <c r="J4" s="132"/>
      <c r="K4" s="133"/>
    </row>
    <row r="5" spans="1:11" ht="21.75" customHeight="1">
      <c r="A5" s="156"/>
      <c r="B5" s="156"/>
      <c r="C5" s="156"/>
      <c r="D5" s="176"/>
      <c r="E5" s="176"/>
      <c r="F5" s="176"/>
      <c r="G5" s="176"/>
      <c r="H5" s="157"/>
      <c r="I5" s="172" t="s">
        <v>58</v>
      </c>
      <c r="J5" s="172" t="s">
        <v>59</v>
      </c>
      <c r="K5" s="172" t="s">
        <v>60</v>
      </c>
    </row>
    <row r="6" spans="1:11" ht="40.5" customHeight="1">
      <c r="A6" s="151"/>
      <c r="B6" s="151"/>
      <c r="C6" s="151"/>
      <c r="D6" s="173"/>
      <c r="E6" s="173"/>
      <c r="F6" s="173"/>
      <c r="G6" s="173"/>
      <c r="H6" s="137"/>
      <c r="I6" s="173" t="s">
        <v>57</v>
      </c>
      <c r="J6" s="173"/>
      <c r="K6" s="173"/>
    </row>
    <row r="7" spans="1:11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8">
        <v>10</v>
      </c>
      <c r="K7" s="18">
        <v>11</v>
      </c>
    </row>
    <row r="8" spans="1:11" ht="18.75" customHeight="1">
      <c r="A8" s="15"/>
      <c r="B8" s="11"/>
      <c r="C8" s="15"/>
      <c r="D8" s="15"/>
      <c r="E8" s="15"/>
      <c r="F8" s="15"/>
      <c r="G8" s="15"/>
      <c r="H8" s="16"/>
      <c r="I8" s="19"/>
      <c r="J8" s="19"/>
      <c r="K8" s="16"/>
    </row>
    <row r="9" spans="1:11" ht="18.75" customHeight="1">
      <c r="A9" s="17"/>
      <c r="B9" s="11"/>
      <c r="C9" s="11"/>
      <c r="D9" s="11"/>
      <c r="E9" s="11"/>
      <c r="F9" s="11"/>
      <c r="G9" s="11"/>
      <c r="H9" s="13"/>
      <c r="I9" s="13"/>
      <c r="J9" s="13"/>
      <c r="K9" s="16"/>
    </row>
    <row r="10" spans="1:11" ht="18.75" customHeight="1">
      <c r="A10" s="152" t="s">
        <v>175</v>
      </c>
      <c r="B10" s="153"/>
      <c r="C10" s="153"/>
      <c r="D10" s="153"/>
      <c r="E10" s="153"/>
      <c r="F10" s="153"/>
      <c r="G10" s="116"/>
      <c r="H10" s="13"/>
      <c r="I10" s="13"/>
      <c r="J10" s="13"/>
      <c r="K10" s="16"/>
    </row>
    <row r="11" spans="1:11" ht="14.25" customHeight="1">
      <c r="A11" s="91" t="s">
        <v>344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16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</sheetPr>
  <dimension ref="A1:G10"/>
  <sheetViews>
    <sheetView showZeros="0" tabSelected="1" workbookViewId="0"/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1"/>
      <c r="G1" s="2" t="s">
        <v>338</v>
      </c>
    </row>
    <row r="2" spans="1:7" ht="41.25" customHeight="1">
      <c r="A2" s="161" t="str">
        <f>"2025"&amp;"年部门项目中期规划预算表"</f>
        <v>2025年部门项目中期规划预算表</v>
      </c>
      <c r="B2" s="161"/>
      <c r="C2" s="161"/>
      <c r="D2" s="161"/>
      <c r="E2" s="161"/>
      <c r="F2" s="161"/>
      <c r="G2" s="161"/>
    </row>
    <row r="3" spans="1:7" ht="13.5" customHeight="1">
      <c r="A3" s="162" t="str">
        <f>"单位名称："&amp;"嵩明县工商业联合会"</f>
        <v>单位名称：嵩明县工商业联合会</v>
      </c>
      <c r="B3" s="163"/>
      <c r="C3" s="163"/>
      <c r="D3" s="163"/>
      <c r="E3" s="4"/>
      <c r="F3" s="4"/>
      <c r="G3" s="5" t="s">
        <v>1</v>
      </c>
    </row>
    <row r="4" spans="1:7" ht="21.75" customHeight="1">
      <c r="A4" s="150" t="s">
        <v>263</v>
      </c>
      <c r="B4" s="150" t="s">
        <v>262</v>
      </c>
      <c r="C4" s="150" t="s">
        <v>187</v>
      </c>
      <c r="D4" s="172" t="s">
        <v>339</v>
      </c>
      <c r="E4" s="168" t="s">
        <v>58</v>
      </c>
      <c r="F4" s="132"/>
      <c r="G4" s="133"/>
    </row>
    <row r="5" spans="1:7" ht="21.75" customHeight="1">
      <c r="A5" s="156"/>
      <c r="B5" s="156"/>
      <c r="C5" s="156"/>
      <c r="D5" s="176"/>
      <c r="E5" s="221" t="str">
        <f>"2025"&amp;"年"</f>
        <v>2025年</v>
      </c>
      <c r="F5" s="172" t="str">
        <f>("2025"+1)&amp;"年"</f>
        <v>2026年</v>
      </c>
      <c r="G5" s="172" t="str">
        <f>("2025"+2)&amp;"年"</f>
        <v>2027年</v>
      </c>
    </row>
    <row r="6" spans="1:7" ht="40.5" customHeight="1">
      <c r="A6" s="151"/>
      <c r="B6" s="151"/>
      <c r="C6" s="151"/>
      <c r="D6" s="173"/>
      <c r="E6" s="137"/>
      <c r="F6" s="173" t="s">
        <v>57</v>
      </c>
      <c r="G6" s="173"/>
    </row>
    <row r="7" spans="1:7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17.25" customHeight="1">
      <c r="A8" s="11" t="s">
        <v>70</v>
      </c>
      <c r="B8" s="12"/>
      <c r="C8" s="12"/>
      <c r="D8" s="11"/>
      <c r="E8" s="13">
        <v>50000</v>
      </c>
      <c r="F8" s="13"/>
      <c r="G8" s="13"/>
    </row>
    <row r="9" spans="1:7" ht="18.75" customHeight="1">
      <c r="A9" s="11"/>
      <c r="B9" s="11" t="s">
        <v>340</v>
      </c>
      <c r="C9" s="11" t="s">
        <v>270</v>
      </c>
      <c r="D9" s="11" t="s">
        <v>341</v>
      </c>
      <c r="E9" s="13">
        <v>50000</v>
      </c>
      <c r="F9" s="13"/>
      <c r="G9" s="13"/>
    </row>
    <row r="10" spans="1:7" ht="18.75" customHeight="1">
      <c r="A10" s="218" t="s">
        <v>55</v>
      </c>
      <c r="B10" s="219" t="s">
        <v>342</v>
      </c>
      <c r="C10" s="219"/>
      <c r="D10" s="220"/>
      <c r="E10" s="13">
        <v>50000</v>
      </c>
      <c r="F10" s="13"/>
      <c r="G10" s="1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honeticPr fontId="1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S10"/>
  <sheetViews>
    <sheetView showGridLines="0" showZeros="0" workbookViewId="0">
      <selection sqref="A1:S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111" t="s">
        <v>52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41.25" customHeight="1">
      <c r="A2" s="92" t="str">
        <f>"2025"&amp;"年部门收入预算表"</f>
        <v>2025年部门收入预算表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17.25" customHeight="1">
      <c r="A3" s="94" t="str">
        <f>"单位名称："&amp;"嵩明县工商业联合会"</f>
        <v>单位名称：嵩明县工商业联合会</v>
      </c>
      <c r="B3" s="93"/>
      <c r="S3" s="25" t="s">
        <v>1</v>
      </c>
    </row>
    <row r="4" spans="1:19" ht="21.75" customHeight="1">
      <c r="A4" s="106" t="s">
        <v>53</v>
      </c>
      <c r="B4" s="109" t="s">
        <v>54</v>
      </c>
      <c r="C4" s="109" t="s">
        <v>55</v>
      </c>
      <c r="D4" s="112" t="s">
        <v>56</v>
      </c>
      <c r="E4" s="112"/>
      <c r="F4" s="112"/>
      <c r="G4" s="112"/>
      <c r="H4" s="112"/>
      <c r="I4" s="113"/>
      <c r="J4" s="112"/>
      <c r="K4" s="112"/>
      <c r="L4" s="112"/>
      <c r="M4" s="112"/>
      <c r="N4" s="114"/>
      <c r="O4" s="112" t="s">
        <v>45</v>
      </c>
      <c r="P4" s="112"/>
      <c r="Q4" s="112"/>
      <c r="R4" s="112"/>
      <c r="S4" s="114"/>
    </row>
    <row r="5" spans="1:19" ht="27" customHeight="1">
      <c r="A5" s="107"/>
      <c r="B5" s="98"/>
      <c r="C5" s="98"/>
      <c r="D5" s="98" t="s">
        <v>57</v>
      </c>
      <c r="E5" s="98" t="s">
        <v>58</v>
      </c>
      <c r="F5" s="98" t="s">
        <v>59</v>
      </c>
      <c r="G5" s="98" t="s">
        <v>60</v>
      </c>
      <c r="H5" s="98" t="s">
        <v>61</v>
      </c>
      <c r="I5" s="101" t="s">
        <v>62</v>
      </c>
      <c r="J5" s="102"/>
      <c r="K5" s="102"/>
      <c r="L5" s="102"/>
      <c r="M5" s="102"/>
      <c r="N5" s="103"/>
      <c r="O5" s="98" t="s">
        <v>57</v>
      </c>
      <c r="P5" s="98" t="s">
        <v>58</v>
      </c>
      <c r="Q5" s="98" t="s">
        <v>59</v>
      </c>
      <c r="R5" s="98" t="s">
        <v>60</v>
      </c>
      <c r="S5" s="98" t="s">
        <v>63</v>
      </c>
    </row>
    <row r="6" spans="1:19" ht="30" customHeight="1">
      <c r="A6" s="108"/>
      <c r="B6" s="110"/>
      <c r="C6" s="100"/>
      <c r="D6" s="100"/>
      <c r="E6" s="100"/>
      <c r="F6" s="100"/>
      <c r="G6" s="100"/>
      <c r="H6" s="100"/>
      <c r="I6" s="40" t="s">
        <v>57</v>
      </c>
      <c r="J6" s="89" t="s">
        <v>64</v>
      </c>
      <c r="K6" s="89" t="s">
        <v>65</v>
      </c>
      <c r="L6" s="89" t="s">
        <v>66</v>
      </c>
      <c r="M6" s="89" t="s">
        <v>67</v>
      </c>
      <c r="N6" s="89" t="s">
        <v>68</v>
      </c>
      <c r="O6" s="99"/>
      <c r="P6" s="99"/>
      <c r="Q6" s="99"/>
      <c r="R6" s="99"/>
      <c r="S6" s="100"/>
    </row>
    <row r="7" spans="1:19" ht="15" customHeight="1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40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</row>
    <row r="8" spans="1:19" ht="18" customHeight="1">
      <c r="A8" s="11" t="s">
        <v>69</v>
      </c>
      <c r="B8" s="11" t="s">
        <v>70</v>
      </c>
      <c r="C8" s="58">
        <v>1207926.19</v>
      </c>
      <c r="D8" s="45">
        <v>1207926.19</v>
      </c>
      <c r="E8" s="45">
        <v>1207926.19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ht="18" customHeight="1">
      <c r="A9" s="88" t="s">
        <v>71</v>
      </c>
      <c r="B9" s="88" t="s">
        <v>70</v>
      </c>
      <c r="C9" s="58">
        <v>1207926.19</v>
      </c>
      <c r="D9" s="45">
        <v>1207926.19</v>
      </c>
      <c r="E9" s="45">
        <v>1207926.19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ht="18" customHeight="1">
      <c r="A10" s="104" t="s">
        <v>55</v>
      </c>
      <c r="B10" s="105"/>
      <c r="C10" s="45">
        <v>1207926.19</v>
      </c>
      <c r="D10" s="45">
        <v>1207926.19</v>
      </c>
      <c r="E10" s="45">
        <v>1207926.19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honeticPr fontId="1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O27"/>
  <sheetViews>
    <sheetView showGridLines="0" showZeros="0" workbookViewId="0">
      <selection sqref="A1:O1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21" t="s">
        <v>72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41.25" customHeight="1">
      <c r="A2" s="92" t="str">
        <f>"2025"&amp;"年部门支出预算表"</f>
        <v>2025年部门支出预算表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7.25" customHeight="1">
      <c r="A3" s="94" t="str">
        <f>"单位名称："&amp;"嵩明县工商业联合会"</f>
        <v>单位名称：嵩明县工商业联合会</v>
      </c>
      <c r="B3" s="93"/>
      <c r="O3" s="25" t="s">
        <v>1</v>
      </c>
    </row>
    <row r="4" spans="1:15" ht="27" customHeight="1">
      <c r="A4" s="117" t="s">
        <v>73</v>
      </c>
      <c r="B4" s="117" t="s">
        <v>74</v>
      </c>
      <c r="C4" s="117" t="s">
        <v>55</v>
      </c>
      <c r="D4" s="122" t="s">
        <v>58</v>
      </c>
      <c r="E4" s="123"/>
      <c r="F4" s="124"/>
      <c r="G4" s="120" t="s">
        <v>59</v>
      </c>
      <c r="H4" s="120" t="s">
        <v>60</v>
      </c>
      <c r="I4" s="120" t="s">
        <v>75</v>
      </c>
      <c r="J4" s="122" t="s">
        <v>62</v>
      </c>
      <c r="K4" s="123"/>
      <c r="L4" s="123"/>
      <c r="M4" s="123"/>
      <c r="N4" s="125"/>
      <c r="O4" s="126"/>
    </row>
    <row r="5" spans="1:15" ht="42" customHeight="1">
      <c r="A5" s="118"/>
      <c r="B5" s="118"/>
      <c r="C5" s="119"/>
      <c r="D5" s="84" t="s">
        <v>57</v>
      </c>
      <c r="E5" s="84" t="s">
        <v>76</v>
      </c>
      <c r="F5" s="84" t="s">
        <v>77</v>
      </c>
      <c r="G5" s="119"/>
      <c r="H5" s="119"/>
      <c r="I5" s="127"/>
      <c r="J5" s="84" t="s">
        <v>57</v>
      </c>
      <c r="K5" s="79" t="s">
        <v>78</v>
      </c>
      <c r="L5" s="79" t="s">
        <v>79</v>
      </c>
      <c r="M5" s="79" t="s">
        <v>80</v>
      </c>
      <c r="N5" s="79" t="s">
        <v>81</v>
      </c>
      <c r="O5" s="79" t="s">
        <v>82</v>
      </c>
    </row>
    <row r="6" spans="1:15" ht="18" customHeight="1">
      <c r="A6" s="27" t="s">
        <v>83</v>
      </c>
      <c r="B6" s="27" t="s">
        <v>84</v>
      </c>
      <c r="C6" s="27" t="s">
        <v>85</v>
      </c>
      <c r="D6" s="30" t="s">
        <v>86</v>
      </c>
      <c r="E6" s="30" t="s">
        <v>87</v>
      </c>
      <c r="F6" s="30" t="s">
        <v>88</v>
      </c>
      <c r="G6" s="30" t="s">
        <v>89</v>
      </c>
      <c r="H6" s="30" t="s">
        <v>90</v>
      </c>
      <c r="I6" s="30" t="s">
        <v>91</v>
      </c>
      <c r="J6" s="30" t="s">
        <v>92</v>
      </c>
      <c r="K6" s="30" t="s">
        <v>93</v>
      </c>
      <c r="L6" s="30" t="s">
        <v>94</v>
      </c>
      <c r="M6" s="30" t="s">
        <v>95</v>
      </c>
      <c r="N6" s="27" t="s">
        <v>96</v>
      </c>
      <c r="O6" s="30" t="s">
        <v>97</v>
      </c>
    </row>
    <row r="7" spans="1:15" ht="21" customHeight="1">
      <c r="A7" s="31" t="s">
        <v>98</v>
      </c>
      <c r="B7" s="31" t="s">
        <v>99</v>
      </c>
      <c r="C7" s="45">
        <v>858618</v>
      </c>
      <c r="D7" s="45">
        <v>858618</v>
      </c>
      <c r="E7" s="45">
        <v>808618</v>
      </c>
      <c r="F7" s="45">
        <v>50000</v>
      </c>
      <c r="G7" s="45"/>
      <c r="H7" s="45"/>
      <c r="I7" s="45"/>
      <c r="J7" s="45"/>
      <c r="K7" s="45"/>
      <c r="L7" s="45"/>
      <c r="M7" s="45"/>
      <c r="N7" s="45"/>
      <c r="O7" s="45"/>
    </row>
    <row r="8" spans="1:15" ht="21" customHeight="1">
      <c r="A8" s="85" t="s">
        <v>100</v>
      </c>
      <c r="B8" s="85" t="s">
        <v>101</v>
      </c>
      <c r="C8" s="45">
        <v>858618</v>
      </c>
      <c r="D8" s="45">
        <v>858618</v>
      </c>
      <c r="E8" s="45">
        <v>808618</v>
      </c>
      <c r="F8" s="45">
        <v>50000</v>
      </c>
      <c r="G8" s="45"/>
      <c r="H8" s="45"/>
      <c r="I8" s="45"/>
      <c r="J8" s="45"/>
      <c r="K8" s="45"/>
      <c r="L8" s="45"/>
      <c r="M8" s="45"/>
      <c r="N8" s="45"/>
      <c r="O8" s="45"/>
    </row>
    <row r="9" spans="1:15" ht="21" customHeight="1">
      <c r="A9" s="86" t="s">
        <v>102</v>
      </c>
      <c r="B9" s="86" t="s">
        <v>103</v>
      </c>
      <c r="C9" s="45">
        <v>611574</v>
      </c>
      <c r="D9" s="45">
        <v>611574</v>
      </c>
      <c r="E9" s="45">
        <v>611574</v>
      </c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21" customHeight="1">
      <c r="A10" s="86" t="s">
        <v>104</v>
      </c>
      <c r="B10" s="86" t="s">
        <v>105</v>
      </c>
      <c r="C10" s="45">
        <v>197044</v>
      </c>
      <c r="D10" s="45">
        <v>197044</v>
      </c>
      <c r="E10" s="45">
        <v>197044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 ht="21" customHeight="1">
      <c r="A11" s="86" t="s">
        <v>106</v>
      </c>
      <c r="B11" s="86" t="s">
        <v>107</v>
      </c>
      <c r="C11" s="45">
        <v>50000</v>
      </c>
      <c r="D11" s="45">
        <v>50000</v>
      </c>
      <c r="E11" s="45"/>
      <c r="F11" s="45">
        <v>50000</v>
      </c>
      <c r="G11" s="45"/>
      <c r="H11" s="45"/>
      <c r="I11" s="45"/>
      <c r="J11" s="45"/>
      <c r="K11" s="45"/>
      <c r="L11" s="45"/>
      <c r="M11" s="45"/>
      <c r="N11" s="45"/>
      <c r="O11" s="45"/>
    </row>
    <row r="12" spans="1:15" ht="21" customHeight="1">
      <c r="A12" s="31" t="s">
        <v>108</v>
      </c>
      <c r="B12" s="31" t="s">
        <v>109</v>
      </c>
      <c r="C12" s="45">
        <v>155113.64000000001</v>
      </c>
      <c r="D12" s="45">
        <v>155113.64000000001</v>
      </c>
      <c r="E12" s="45">
        <v>155113.64000000001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 ht="21" customHeight="1">
      <c r="A13" s="85" t="s">
        <v>110</v>
      </c>
      <c r="B13" s="85" t="s">
        <v>111</v>
      </c>
      <c r="C13" s="45">
        <v>153125</v>
      </c>
      <c r="D13" s="45">
        <v>153125</v>
      </c>
      <c r="E13" s="45">
        <v>153125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ht="21" customHeight="1">
      <c r="A14" s="86" t="s">
        <v>112</v>
      </c>
      <c r="B14" s="86" t="s">
        <v>113</v>
      </c>
      <c r="C14" s="45">
        <v>46173</v>
      </c>
      <c r="D14" s="45">
        <v>46173</v>
      </c>
      <c r="E14" s="45">
        <v>46173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ht="21" customHeight="1">
      <c r="A15" s="86" t="s">
        <v>114</v>
      </c>
      <c r="B15" s="86" t="s">
        <v>115</v>
      </c>
      <c r="C15" s="45">
        <v>106952</v>
      </c>
      <c r="D15" s="45">
        <v>106952</v>
      </c>
      <c r="E15" s="45">
        <v>106952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21" customHeight="1">
      <c r="A16" s="85" t="s">
        <v>116</v>
      </c>
      <c r="B16" s="85" t="s">
        <v>117</v>
      </c>
      <c r="C16" s="45">
        <v>1988.64</v>
      </c>
      <c r="D16" s="45">
        <v>1988.64</v>
      </c>
      <c r="E16" s="45">
        <v>1988.64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ht="21" customHeight="1">
      <c r="A17" s="86" t="s">
        <v>118</v>
      </c>
      <c r="B17" s="86" t="s">
        <v>117</v>
      </c>
      <c r="C17" s="45">
        <v>1988.64</v>
      </c>
      <c r="D17" s="45">
        <v>1988.64</v>
      </c>
      <c r="E17" s="45">
        <v>1988.64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21" customHeight="1">
      <c r="A18" s="31" t="s">
        <v>119</v>
      </c>
      <c r="B18" s="31" t="s">
        <v>120</v>
      </c>
      <c r="C18" s="45">
        <v>97660.55</v>
      </c>
      <c r="D18" s="45">
        <v>97660.55</v>
      </c>
      <c r="E18" s="45">
        <v>97660.55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ht="21" customHeight="1">
      <c r="A19" s="85" t="s">
        <v>121</v>
      </c>
      <c r="B19" s="85" t="s">
        <v>122</v>
      </c>
      <c r="C19" s="45">
        <v>97660.55</v>
      </c>
      <c r="D19" s="45">
        <v>97660.55</v>
      </c>
      <c r="E19" s="45">
        <v>97660.55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ht="21" customHeight="1">
      <c r="A20" s="86" t="s">
        <v>123</v>
      </c>
      <c r="B20" s="86" t="s">
        <v>124</v>
      </c>
      <c r="C20" s="45">
        <v>48110.04</v>
      </c>
      <c r="D20" s="45">
        <v>48110.04</v>
      </c>
      <c r="E20" s="45">
        <v>48110.04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5" ht="21" customHeight="1">
      <c r="A21" s="86" t="s">
        <v>125</v>
      </c>
      <c r="B21" s="86" t="s">
        <v>126</v>
      </c>
      <c r="C21" s="45">
        <v>12607.69</v>
      </c>
      <c r="D21" s="45">
        <v>12607.69</v>
      </c>
      <c r="E21" s="45">
        <v>12607.69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ht="21" customHeight="1">
      <c r="A22" s="86" t="s">
        <v>127</v>
      </c>
      <c r="B22" s="86" t="s">
        <v>128</v>
      </c>
      <c r="C22" s="45">
        <v>32462.5</v>
      </c>
      <c r="D22" s="45">
        <v>32462.5</v>
      </c>
      <c r="E22" s="45">
        <v>32462.5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ht="21" customHeight="1">
      <c r="A23" s="86" t="s">
        <v>129</v>
      </c>
      <c r="B23" s="86" t="s">
        <v>130</v>
      </c>
      <c r="C23" s="45">
        <v>4480.32</v>
      </c>
      <c r="D23" s="45">
        <v>4480.32</v>
      </c>
      <c r="E23" s="45">
        <v>4480.32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ht="21" customHeight="1">
      <c r="A24" s="31" t="s">
        <v>131</v>
      </c>
      <c r="B24" s="31" t="s">
        <v>132</v>
      </c>
      <c r="C24" s="45">
        <v>96534</v>
      </c>
      <c r="D24" s="45">
        <v>96534</v>
      </c>
      <c r="E24" s="45">
        <v>96534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ht="21" customHeight="1">
      <c r="A25" s="85" t="s">
        <v>133</v>
      </c>
      <c r="B25" s="85" t="s">
        <v>134</v>
      </c>
      <c r="C25" s="45">
        <v>96534</v>
      </c>
      <c r="D25" s="45">
        <v>96534</v>
      </c>
      <c r="E25" s="45">
        <v>96534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ht="21" customHeight="1">
      <c r="A26" s="86" t="s">
        <v>135</v>
      </c>
      <c r="B26" s="86" t="s">
        <v>136</v>
      </c>
      <c r="C26" s="45">
        <v>96534</v>
      </c>
      <c r="D26" s="45">
        <v>96534</v>
      </c>
      <c r="E26" s="45">
        <v>96534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5" ht="21" customHeight="1">
      <c r="A27" s="115" t="s">
        <v>55</v>
      </c>
      <c r="B27" s="116"/>
      <c r="C27" s="45">
        <v>1207926.19</v>
      </c>
      <c r="D27" s="45">
        <v>1207926.19</v>
      </c>
      <c r="E27" s="45">
        <v>1157926.19</v>
      </c>
      <c r="F27" s="45">
        <v>50000</v>
      </c>
      <c r="G27" s="45"/>
      <c r="H27" s="45"/>
      <c r="I27" s="45"/>
      <c r="J27" s="45"/>
      <c r="K27" s="45"/>
      <c r="L27" s="45"/>
      <c r="M27" s="45"/>
      <c r="N27" s="45"/>
      <c r="O27" s="45"/>
    </row>
  </sheetData>
  <mergeCells count="12">
    <mergeCell ref="A1:O1"/>
    <mergeCell ref="A2:O2"/>
    <mergeCell ref="A3:B3"/>
    <mergeCell ref="D4:F4"/>
    <mergeCell ref="J4:O4"/>
    <mergeCell ref="H4:H5"/>
    <mergeCell ref="I4:I5"/>
    <mergeCell ref="A27:B27"/>
    <mergeCell ref="A4:A5"/>
    <mergeCell ref="B4:B5"/>
    <mergeCell ref="C4:C5"/>
    <mergeCell ref="G4:G5"/>
  </mergeCells>
  <phoneticPr fontId="1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A1:D34"/>
  <sheetViews>
    <sheetView showGridLines="0" showZeros="0" workbookViewId="0"/>
  </sheetViews>
  <sheetFormatPr defaultColWidth="8.625" defaultRowHeight="12.75" customHeight="1"/>
  <cols>
    <col min="1" max="4" width="35.625" customWidth="1"/>
  </cols>
  <sheetData>
    <row r="1" spans="1:4" ht="15" customHeight="1">
      <c r="A1" s="23"/>
      <c r="B1" s="25"/>
      <c r="C1" s="25"/>
      <c r="D1" s="25" t="s">
        <v>137</v>
      </c>
    </row>
    <row r="2" spans="1:4" ht="41.25" customHeight="1">
      <c r="A2" s="92" t="str">
        <f>"2025"&amp;"年部门财政拨款收支预算总表"</f>
        <v>2025年部门财政拨款收支预算总表</v>
      </c>
      <c r="B2" s="93"/>
      <c r="C2" s="93"/>
      <c r="D2" s="93"/>
    </row>
    <row r="3" spans="1:4" ht="17.25" customHeight="1">
      <c r="A3" s="94" t="str">
        <f>"单位名称："&amp;"嵩明县工商业联合会"</f>
        <v>单位名称：嵩明县工商业联合会</v>
      </c>
      <c r="B3" s="95"/>
      <c r="D3" s="25" t="s">
        <v>1</v>
      </c>
    </row>
    <row r="4" spans="1:4" ht="17.25" customHeight="1">
      <c r="A4" s="96" t="s">
        <v>2</v>
      </c>
      <c r="B4" s="97"/>
      <c r="C4" s="96" t="s">
        <v>3</v>
      </c>
      <c r="D4" s="97"/>
    </row>
    <row r="5" spans="1:4" ht="18.75" customHeight="1">
      <c r="A5" s="79" t="s">
        <v>4</v>
      </c>
      <c r="B5" s="79" t="s">
        <v>5</v>
      </c>
      <c r="C5" s="79" t="s">
        <v>6</v>
      </c>
      <c r="D5" s="79" t="s">
        <v>5</v>
      </c>
    </row>
    <row r="6" spans="1:4" ht="16.5" customHeight="1">
      <c r="A6" s="80" t="s">
        <v>138</v>
      </c>
      <c r="B6" s="45">
        <v>1207926.19</v>
      </c>
      <c r="C6" s="80" t="s">
        <v>139</v>
      </c>
      <c r="D6" s="58">
        <v>1207926.19</v>
      </c>
    </row>
    <row r="7" spans="1:4" ht="16.5" customHeight="1">
      <c r="A7" s="80" t="s">
        <v>140</v>
      </c>
      <c r="B7" s="45">
        <v>1207926.19</v>
      </c>
      <c r="C7" s="80" t="s">
        <v>141</v>
      </c>
      <c r="D7" s="58">
        <v>858618</v>
      </c>
    </row>
    <row r="8" spans="1:4" ht="16.5" customHeight="1">
      <c r="A8" s="80" t="s">
        <v>142</v>
      </c>
      <c r="B8" s="45"/>
      <c r="C8" s="80" t="s">
        <v>143</v>
      </c>
      <c r="D8" s="58"/>
    </row>
    <row r="9" spans="1:4" ht="16.5" customHeight="1">
      <c r="A9" s="80" t="s">
        <v>144</v>
      </c>
      <c r="B9" s="45"/>
      <c r="C9" s="80" t="s">
        <v>145</v>
      </c>
      <c r="D9" s="58"/>
    </row>
    <row r="10" spans="1:4" ht="16.5" customHeight="1">
      <c r="A10" s="80" t="s">
        <v>146</v>
      </c>
      <c r="B10" s="45"/>
      <c r="C10" s="80" t="s">
        <v>147</v>
      </c>
      <c r="D10" s="58"/>
    </row>
    <row r="11" spans="1:4" ht="16.5" customHeight="1">
      <c r="A11" s="80" t="s">
        <v>140</v>
      </c>
      <c r="B11" s="45"/>
      <c r="C11" s="80" t="s">
        <v>148</v>
      </c>
      <c r="D11" s="58"/>
    </row>
    <row r="12" spans="1:4" ht="16.5" customHeight="1">
      <c r="A12" s="75" t="s">
        <v>142</v>
      </c>
      <c r="B12" s="45"/>
      <c r="C12" s="39" t="s">
        <v>149</v>
      </c>
      <c r="D12" s="58"/>
    </row>
    <row r="13" spans="1:4" ht="16.5" customHeight="1">
      <c r="A13" s="75" t="s">
        <v>144</v>
      </c>
      <c r="B13" s="45"/>
      <c r="C13" s="39" t="s">
        <v>150</v>
      </c>
      <c r="D13" s="58"/>
    </row>
    <row r="14" spans="1:4" ht="16.5" customHeight="1">
      <c r="A14" s="81"/>
      <c r="B14" s="45"/>
      <c r="C14" s="39" t="s">
        <v>151</v>
      </c>
      <c r="D14" s="58">
        <v>155113.64000000001</v>
      </c>
    </row>
    <row r="15" spans="1:4" ht="16.5" customHeight="1">
      <c r="A15" s="81"/>
      <c r="B15" s="45"/>
      <c r="C15" s="39" t="s">
        <v>152</v>
      </c>
      <c r="D15" s="58">
        <v>97660.55</v>
      </c>
    </row>
    <row r="16" spans="1:4" ht="16.5" customHeight="1">
      <c r="A16" s="81"/>
      <c r="B16" s="45"/>
      <c r="C16" s="39" t="s">
        <v>153</v>
      </c>
      <c r="D16" s="58"/>
    </row>
    <row r="17" spans="1:4" ht="16.5" customHeight="1">
      <c r="A17" s="81"/>
      <c r="B17" s="45"/>
      <c r="C17" s="39" t="s">
        <v>154</v>
      </c>
      <c r="D17" s="58"/>
    </row>
    <row r="18" spans="1:4" ht="16.5" customHeight="1">
      <c r="A18" s="81"/>
      <c r="B18" s="45"/>
      <c r="C18" s="39" t="s">
        <v>155</v>
      </c>
      <c r="D18" s="58"/>
    </row>
    <row r="19" spans="1:4" ht="16.5" customHeight="1">
      <c r="A19" s="81"/>
      <c r="B19" s="45"/>
      <c r="C19" s="39" t="s">
        <v>156</v>
      </c>
      <c r="D19" s="58"/>
    </row>
    <row r="20" spans="1:4" ht="16.5" customHeight="1">
      <c r="A20" s="81"/>
      <c r="B20" s="45"/>
      <c r="C20" s="39" t="s">
        <v>157</v>
      </c>
      <c r="D20" s="58"/>
    </row>
    <row r="21" spans="1:4" ht="16.5" customHeight="1">
      <c r="A21" s="81"/>
      <c r="B21" s="45"/>
      <c r="C21" s="39" t="s">
        <v>158</v>
      </c>
      <c r="D21" s="58"/>
    </row>
    <row r="22" spans="1:4" ht="16.5" customHeight="1">
      <c r="A22" s="81"/>
      <c r="B22" s="45"/>
      <c r="C22" s="39" t="s">
        <v>159</v>
      </c>
      <c r="D22" s="58"/>
    </row>
    <row r="23" spans="1:4" ht="16.5" customHeight="1">
      <c r="A23" s="81"/>
      <c r="B23" s="45"/>
      <c r="C23" s="39" t="s">
        <v>160</v>
      </c>
      <c r="D23" s="58"/>
    </row>
    <row r="24" spans="1:4" ht="16.5" customHeight="1">
      <c r="A24" s="81"/>
      <c r="B24" s="45"/>
      <c r="C24" s="39" t="s">
        <v>161</v>
      </c>
      <c r="D24" s="58"/>
    </row>
    <row r="25" spans="1:4" ht="16.5" customHeight="1">
      <c r="A25" s="81"/>
      <c r="B25" s="45"/>
      <c r="C25" s="39" t="s">
        <v>162</v>
      </c>
      <c r="D25" s="58">
        <v>96534</v>
      </c>
    </row>
    <row r="26" spans="1:4" ht="16.5" customHeight="1">
      <c r="A26" s="81"/>
      <c r="B26" s="45"/>
      <c r="C26" s="39" t="s">
        <v>163</v>
      </c>
      <c r="D26" s="58"/>
    </row>
    <row r="27" spans="1:4" ht="16.5" customHeight="1">
      <c r="A27" s="81"/>
      <c r="B27" s="45"/>
      <c r="C27" s="39" t="s">
        <v>164</v>
      </c>
      <c r="D27" s="58"/>
    </row>
    <row r="28" spans="1:4" ht="16.5" customHeight="1">
      <c r="A28" s="81"/>
      <c r="B28" s="45"/>
      <c r="C28" s="39" t="s">
        <v>165</v>
      </c>
      <c r="D28" s="58"/>
    </row>
    <row r="29" spans="1:4" ht="16.5" customHeight="1">
      <c r="A29" s="81"/>
      <c r="B29" s="45"/>
      <c r="C29" s="39" t="s">
        <v>166</v>
      </c>
      <c r="D29" s="58"/>
    </row>
    <row r="30" spans="1:4" ht="16.5" customHeight="1">
      <c r="A30" s="81"/>
      <c r="B30" s="45"/>
      <c r="C30" s="39" t="s">
        <v>167</v>
      </c>
      <c r="D30" s="58"/>
    </row>
    <row r="31" spans="1:4" ht="16.5" customHeight="1">
      <c r="A31" s="81"/>
      <c r="B31" s="45"/>
      <c r="C31" s="75" t="s">
        <v>168</v>
      </c>
      <c r="D31" s="58"/>
    </row>
    <row r="32" spans="1:4" ht="16.5" customHeight="1">
      <c r="A32" s="81"/>
      <c r="B32" s="45"/>
      <c r="C32" s="75" t="s">
        <v>169</v>
      </c>
      <c r="D32" s="58"/>
    </row>
    <row r="33" spans="1:4" ht="16.5" customHeight="1">
      <c r="A33" s="81"/>
      <c r="B33" s="45"/>
      <c r="C33" s="15" t="s">
        <v>170</v>
      </c>
      <c r="D33" s="58"/>
    </row>
    <row r="34" spans="1:4" ht="15" customHeight="1">
      <c r="A34" s="82" t="s">
        <v>50</v>
      </c>
      <c r="B34" s="83">
        <v>1207926.19</v>
      </c>
      <c r="C34" s="82" t="s">
        <v>51</v>
      </c>
      <c r="D34" s="83">
        <v>1207926.19</v>
      </c>
    </row>
  </sheetData>
  <mergeCells count="4">
    <mergeCell ref="A2:D2"/>
    <mergeCell ref="A3:B3"/>
    <mergeCell ref="A4:B4"/>
    <mergeCell ref="C4:D4"/>
  </mergeCells>
  <phoneticPr fontId="16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A1:G27"/>
  <sheetViews>
    <sheetView showZeros="0" workbookViewId="0">
      <selection activeCell="G27" activeCellId="1" sqref="D27 G27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71"/>
      <c r="F1" s="41"/>
      <c r="G1" s="72" t="s">
        <v>171</v>
      </c>
    </row>
    <row r="2" spans="1:7" ht="41.25" customHeight="1">
      <c r="A2" s="128" t="str">
        <f>"2025"&amp;"年一般公共预算支出预算表（按功能科目分类）"</f>
        <v>2025年一般公共预算支出预算表（按功能科目分类）</v>
      </c>
      <c r="B2" s="128"/>
      <c r="C2" s="128"/>
      <c r="D2" s="128"/>
      <c r="E2" s="128"/>
      <c r="F2" s="128"/>
      <c r="G2" s="128"/>
    </row>
    <row r="3" spans="1:7" ht="18" customHeight="1">
      <c r="A3" s="3" t="str">
        <f>"单位名称："&amp;"嵩明县工商业联合会"</f>
        <v>单位名称：嵩明县工商业联合会</v>
      </c>
      <c r="F3" s="65"/>
      <c r="G3" s="72" t="s">
        <v>1</v>
      </c>
    </row>
    <row r="4" spans="1:7" ht="20.25" customHeight="1">
      <c r="A4" s="129" t="s">
        <v>172</v>
      </c>
      <c r="B4" s="130"/>
      <c r="C4" s="136" t="s">
        <v>55</v>
      </c>
      <c r="D4" s="131" t="s">
        <v>76</v>
      </c>
      <c r="E4" s="132"/>
      <c r="F4" s="133"/>
      <c r="G4" s="138" t="s">
        <v>77</v>
      </c>
    </row>
    <row r="5" spans="1:7" ht="20.25" customHeight="1">
      <c r="A5" s="78" t="s">
        <v>73</v>
      </c>
      <c r="B5" s="78" t="s">
        <v>74</v>
      </c>
      <c r="C5" s="137"/>
      <c r="D5" s="67" t="s">
        <v>57</v>
      </c>
      <c r="E5" s="67" t="s">
        <v>173</v>
      </c>
      <c r="F5" s="67" t="s">
        <v>174</v>
      </c>
      <c r="G5" s="139"/>
    </row>
    <row r="6" spans="1:7" ht="15" customHeight="1">
      <c r="A6" s="34" t="s">
        <v>83</v>
      </c>
      <c r="B6" s="34" t="s">
        <v>84</v>
      </c>
      <c r="C6" s="34" t="s">
        <v>85</v>
      </c>
      <c r="D6" s="34" t="s">
        <v>86</v>
      </c>
      <c r="E6" s="34" t="s">
        <v>87</v>
      </c>
      <c r="F6" s="34" t="s">
        <v>88</v>
      </c>
      <c r="G6" s="34" t="s">
        <v>89</v>
      </c>
    </row>
    <row r="7" spans="1:7" ht="18" customHeight="1">
      <c r="A7" s="15" t="s">
        <v>98</v>
      </c>
      <c r="B7" s="15" t="s">
        <v>99</v>
      </c>
      <c r="C7" s="45">
        <v>858618</v>
      </c>
      <c r="D7" s="45">
        <v>808618</v>
      </c>
      <c r="E7" s="45">
        <v>716450</v>
      </c>
      <c r="F7" s="45">
        <v>92168</v>
      </c>
      <c r="G7" s="45">
        <v>50000</v>
      </c>
    </row>
    <row r="8" spans="1:7" ht="18" customHeight="1">
      <c r="A8" s="69" t="s">
        <v>100</v>
      </c>
      <c r="B8" s="69" t="s">
        <v>101</v>
      </c>
      <c r="C8" s="45">
        <v>858618</v>
      </c>
      <c r="D8" s="45">
        <v>808618</v>
      </c>
      <c r="E8" s="45">
        <v>716450</v>
      </c>
      <c r="F8" s="45">
        <v>92168</v>
      </c>
      <c r="G8" s="45">
        <v>50000</v>
      </c>
    </row>
    <row r="9" spans="1:7" ht="18" customHeight="1">
      <c r="A9" s="70" t="s">
        <v>102</v>
      </c>
      <c r="B9" s="70" t="s">
        <v>103</v>
      </c>
      <c r="C9" s="45">
        <v>611574</v>
      </c>
      <c r="D9" s="45">
        <v>611574</v>
      </c>
      <c r="E9" s="45">
        <v>537659</v>
      </c>
      <c r="F9" s="45">
        <v>73915</v>
      </c>
      <c r="G9" s="45"/>
    </row>
    <row r="10" spans="1:7" ht="18" customHeight="1">
      <c r="A10" s="70" t="s">
        <v>104</v>
      </c>
      <c r="B10" s="70" t="s">
        <v>105</v>
      </c>
      <c r="C10" s="45">
        <v>197044</v>
      </c>
      <c r="D10" s="45">
        <v>197044</v>
      </c>
      <c r="E10" s="45">
        <v>178791</v>
      </c>
      <c r="F10" s="45">
        <v>18253</v>
      </c>
      <c r="G10" s="45"/>
    </row>
    <row r="11" spans="1:7" ht="18" customHeight="1">
      <c r="A11" s="70" t="s">
        <v>106</v>
      </c>
      <c r="B11" s="70" t="s">
        <v>107</v>
      </c>
      <c r="C11" s="45">
        <v>50000</v>
      </c>
      <c r="D11" s="45"/>
      <c r="E11" s="45"/>
      <c r="F11" s="45"/>
      <c r="G11" s="45">
        <v>50000</v>
      </c>
    </row>
    <row r="12" spans="1:7" ht="18" customHeight="1">
      <c r="A12" s="15" t="s">
        <v>108</v>
      </c>
      <c r="B12" s="15" t="s">
        <v>109</v>
      </c>
      <c r="C12" s="45">
        <v>155113.64000000001</v>
      </c>
      <c r="D12" s="45">
        <v>155113.64000000001</v>
      </c>
      <c r="E12" s="45">
        <v>153113.64000000001</v>
      </c>
      <c r="F12" s="45">
        <v>2000</v>
      </c>
      <c r="G12" s="45"/>
    </row>
    <row r="13" spans="1:7" ht="18" customHeight="1">
      <c r="A13" s="69" t="s">
        <v>110</v>
      </c>
      <c r="B13" s="69" t="s">
        <v>111</v>
      </c>
      <c r="C13" s="45">
        <v>153125</v>
      </c>
      <c r="D13" s="45">
        <v>153125</v>
      </c>
      <c r="E13" s="45">
        <v>151125</v>
      </c>
      <c r="F13" s="45">
        <v>2000</v>
      </c>
      <c r="G13" s="45"/>
    </row>
    <row r="14" spans="1:7" ht="18" customHeight="1">
      <c r="A14" s="70" t="s">
        <v>112</v>
      </c>
      <c r="B14" s="70" t="s">
        <v>113</v>
      </c>
      <c r="C14" s="45">
        <v>46173</v>
      </c>
      <c r="D14" s="45">
        <v>46173</v>
      </c>
      <c r="E14" s="45">
        <v>44173</v>
      </c>
      <c r="F14" s="45">
        <v>2000</v>
      </c>
      <c r="G14" s="45"/>
    </row>
    <row r="15" spans="1:7" ht="18" customHeight="1">
      <c r="A15" s="70" t="s">
        <v>114</v>
      </c>
      <c r="B15" s="70" t="s">
        <v>115</v>
      </c>
      <c r="C15" s="45">
        <v>106952</v>
      </c>
      <c r="D15" s="45">
        <v>106952</v>
      </c>
      <c r="E15" s="45">
        <v>106952</v>
      </c>
      <c r="F15" s="45"/>
      <c r="G15" s="45"/>
    </row>
    <row r="16" spans="1:7" ht="18" customHeight="1">
      <c r="A16" s="69" t="s">
        <v>116</v>
      </c>
      <c r="B16" s="69" t="s">
        <v>117</v>
      </c>
      <c r="C16" s="45">
        <v>1988.64</v>
      </c>
      <c r="D16" s="45">
        <v>1988.64</v>
      </c>
      <c r="E16" s="45">
        <v>1988.64</v>
      </c>
      <c r="F16" s="45"/>
      <c r="G16" s="45"/>
    </row>
    <row r="17" spans="1:7" ht="18" customHeight="1">
      <c r="A17" s="70" t="s">
        <v>118</v>
      </c>
      <c r="B17" s="70" t="s">
        <v>117</v>
      </c>
      <c r="C17" s="45">
        <v>1988.64</v>
      </c>
      <c r="D17" s="45">
        <v>1988.64</v>
      </c>
      <c r="E17" s="45">
        <v>1988.64</v>
      </c>
      <c r="F17" s="45"/>
      <c r="G17" s="45"/>
    </row>
    <row r="18" spans="1:7" ht="18" customHeight="1">
      <c r="A18" s="15" t="s">
        <v>119</v>
      </c>
      <c r="B18" s="15" t="s">
        <v>120</v>
      </c>
      <c r="C18" s="45">
        <v>97660.55</v>
      </c>
      <c r="D18" s="45">
        <v>97660.55</v>
      </c>
      <c r="E18" s="45">
        <v>97660.55</v>
      </c>
      <c r="F18" s="45"/>
      <c r="G18" s="45"/>
    </row>
    <row r="19" spans="1:7" ht="18" customHeight="1">
      <c r="A19" s="69" t="s">
        <v>121</v>
      </c>
      <c r="B19" s="69" t="s">
        <v>122</v>
      </c>
      <c r="C19" s="45">
        <v>97660.55</v>
      </c>
      <c r="D19" s="45">
        <v>97660.55</v>
      </c>
      <c r="E19" s="45">
        <v>97660.55</v>
      </c>
      <c r="F19" s="45"/>
      <c r="G19" s="45"/>
    </row>
    <row r="20" spans="1:7" ht="18" customHeight="1">
      <c r="A20" s="70" t="s">
        <v>123</v>
      </c>
      <c r="B20" s="70" t="s">
        <v>124</v>
      </c>
      <c r="C20" s="45">
        <v>48110.04</v>
      </c>
      <c r="D20" s="45">
        <v>48110.04</v>
      </c>
      <c r="E20" s="45">
        <v>48110.04</v>
      </c>
      <c r="F20" s="45"/>
      <c r="G20" s="45"/>
    </row>
    <row r="21" spans="1:7" ht="18" customHeight="1">
      <c r="A21" s="70" t="s">
        <v>125</v>
      </c>
      <c r="B21" s="70" t="s">
        <v>126</v>
      </c>
      <c r="C21" s="45">
        <v>12607.69</v>
      </c>
      <c r="D21" s="45">
        <v>12607.69</v>
      </c>
      <c r="E21" s="45">
        <v>12607.69</v>
      </c>
      <c r="F21" s="45"/>
      <c r="G21" s="45"/>
    </row>
    <row r="22" spans="1:7" ht="18" customHeight="1">
      <c r="A22" s="70" t="s">
        <v>127</v>
      </c>
      <c r="B22" s="70" t="s">
        <v>128</v>
      </c>
      <c r="C22" s="45">
        <v>32462.5</v>
      </c>
      <c r="D22" s="45">
        <v>32462.5</v>
      </c>
      <c r="E22" s="45">
        <v>32462.5</v>
      </c>
      <c r="F22" s="45"/>
      <c r="G22" s="45"/>
    </row>
    <row r="23" spans="1:7" ht="18" customHeight="1">
      <c r="A23" s="70" t="s">
        <v>129</v>
      </c>
      <c r="B23" s="70" t="s">
        <v>130</v>
      </c>
      <c r="C23" s="45">
        <v>4480.32</v>
      </c>
      <c r="D23" s="45">
        <v>4480.32</v>
      </c>
      <c r="E23" s="45">
        <v>4480.32</v>
      </c>
      <c r="F23" s="45"/>
      <c r="G23" s="45"/>
    </row>
    <row r="24" spans="1:7" ht="18" customHeight="1">
      <c r="A24" s="15" t="s">
        <v>131</v>
      </c>
      <c r="B24" s="15" t="s">
        <v>132</v>
      </c>
      <c r="C24" s="45">
        <v>96534</v>
      </c>
      <c r="D24" s="45">
        <v>96534</v>
      </c>
      <c r="E24" s="45">
        <v>96534</v>
      </c>
      <c r="F24" s="45"/>
      <c r="G24" s="45"/>
    </row>
    <row r="25" spans="1:7" ht="18" customHeight="1">
      <c r="A25" s="69" t="s">
        <v>133</v>
      </c>
      <c r="B25" s="69" t="s">
        <v>134</v>
      </c>
      <c r="C25" s="45">
        <v>96534</v>
      </c>
      <c r="D25" s="45">
        <v>96534</v>
      </c>
      <c r="E25" s="45">
        <v>96534</v>
      </c>
      <c r="F25" s="45"/>
      <c r="G25" s="45"/>
    </row>
    <row r="26" spans="1:7" ht="18" customHeight="1">
      <c r="A26" s="70" t="s">
        <v>135</v>
      </c>
      <c r="B26" s="70" t="s">
        <v>136</v>
      </c>
      <c r="C26" s="45">
        <v>96534</v>
      </c>
      <c r="D26" s="45">
        <v>96534</v>
      </c>
      <c r="E26" s="45">
        <v>96534</v>
      </c>
      <c r="F26" s="45"/>
      <c r="G26" s="45"/>
    </row>
    <row r="27" spans="1:7" ht="18" customHeight="1">
      <c r="A27" s="134" t="s">
        <v>175</v>
      </c>
      <c r="B27" s="135" t="s">
        <v>175</v>
      </c>
      <c r="C27" s="45">
        <v>1207926.19</v>
      </c>
      <c r="D27" s="45">
        <v>1157926.19</v>
      </c>
      <c r="E27" s="45">
        <v>1063758.19</v>
      </c>
      <c r="F27" s="45">
        <v>94168</v>
      </c>
      <c r="G27" s="45">
        <v>50000</v>
      </c>
    </row>
  </sheetData>
  <mergeCells count="6">
    <mergeCell ref="A2:G2"/>
    <mergeCell ref="A4:B4"/>
    <mergeCell ref="D4:F4"/>
    <mergeCell ref="A27:B27"/>
    <mergeCell ref="C4:C5"/>
    <mergeCell ref="G4:G5"/>
  </mergeCells>
  <phoneticPr fontId="16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A1:F7"/>
  <sheetViews>
    <sheetView showZeros="0" workbookViewId="0"/>
  </sheetViews>
  <sheetFormatPr defaultColWidth="10.375" defaultRowHeight="14.25" customHeight="1"/>
  <cols>
    <col min="1" max="6" width="28.125" customWidth="1"/>
  </cols>
  <sheetData>
    <row r="1" spans="1:6" ht="14.25" customHeight="1">
      <c r="A1" s="24"/>
      <c r="B1" s="24"/>
      <c r="C1" s="24"/>
      <c r="D1" s="24"/>
      <c r="E1" s="23"/>
      <c r="F1" s="77" t="s">
        <v>176</v>
      </c>
    </row>
    <row r="2" spans="1:6" ht="41.25" customHeight="1">
      <c r="A2" s="140" t="str">
        <f>"2025"&amp;"年一般公共预算“三公”经费支出预算表"</f>
        <v>2025年一般公共预算“三公”经费支出预算表</v>
      </c>
      <c r="B2" s="141"/>
      <c r="C2" s="141"/>
      <c r="D2" s="141"/>
      <c r="E2" s="142"/>
      <c r="F2" s="141"/>
    </row>
    <row r="3" spans="1:6" ht="14.25" customHeight="1">
      <c r="A3" s="143" t="str">
        <f>"单位名称："&amp;"嵩明县工商业联合会"</f>
        <v>单位名称：嵩明县工商业联合会</v>
      </c>
      <c r="B3" s="144"/>
      <c r="D3" s="24"/>
      <c r="E3" s="23"/>
      <c r="F3" s="36" t="s">
        <v>1</v>
      </c>
    </row>
    <row r="4" spans="1:6" ht="27" customHeight="1">
      <c r="A4" s="145" t="s">
        <v>177</v>
      </c>
      <c r="B4" s="145" t="s">
        <v>178</v>
      </c>
      <c r="C4" s="104" t="s">
        <v>179</v>
      </c>
      <c r="D4" s="145"/>
      <c r="E4" s="146"/>
      <c r="F4" s="145" t="s">
        <v>180</v>
      </c>
    </row>
    <row r="5" spans="1:6" ht="28.5" customHeight="1">
      <c r="A5" s="147"/>
      <c r="B5" s="148"/>
      <c r="C5" s="26" t="s">
        <v>57</v>
      </c>
      <c r="D5" s="26" t="s">
        <v>181</v>
      </c>
      <c r="E5" s="26" t="s">
        <v>182</v>
      </c>
      <c r="F5" s="149"/>
    </row>
    <row r="6" spans="1:6" ht="17.25" customHeight="1">
      <c r="A6" s="30" t="s">
        <v>83</v>
      </c>
      <c r="B6" s="30" t="s">
        <v>84</v>
      </c>
      <c r="C6" s="30" t="s">
        <v>85</v>
      </c>
      <c r="D6" s="30" t="s">
        <v>86</v>
      </c>
      <c r="E6" s="30" t="s">
        <v>87</v>
      </c>
      <c r="F6" s="30" t="s">
        <v>88</v>
      </c>
    </row>
    <row r="7" spans="1:6" ht="17.25" customHeight="1">
      <c r="A7" s="45">
        <v>200</v>
      </c>
      <c r="B7" s="45"/>
      <c r="C7" s="45"/>
      <c r="D7" s="45"/>
      <c r="E7" s="45"/>
      <c r="F7" s="45">
        <v>200</v>
      </c>
    </row>
  </sheetData>
  <mergeCells count="6">
    <mergeCell ref="A2:F2"/>
    <mergeCell ref="A3:B3"/>
    <mergeCell ref="C4:E4"/>
    <mergeCell ref="A4:A5"/>
    <mergeCell ref="B4:B5"/>
    <mergeCell ref="F4:F5"/>
  </mergeCells>
  <phoneticPr fontId="1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</sheetPr>
  <dimension ref="A1:X56"/>
  <sheetViews>
    <sheetView showZeros="0" topLeftCell="A10" workbookViewId="0"/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27.25" bestFit="1" customWidth="1"/>
    <col min="7" max="7" width="10.25" customWidth="1"/>
    <col min="8" max="8" width="23" customWidth="1"/>
    <col min="9" max="24" width="18.75" customWidth="1"/>
  </cols>
  <sheetData>
    <row r="1" spans="1:24" ht="13.5" customHeight="1">
      <c r="B1" s="71"/>
      <c r="C1" s="73"/>
      <c r="E1" s="74"/>
      <c r="F1" s="74"/>
      <c r="G1" s="74"/>
      <c r="H1" s="74"/>
      <c r="I1" s="47"/>
      <c r="J1" s="47"/>
      <c r="K1" s="47"/>
      <c r="L1" s="47"/>
      <c r="M1" s="47"/>
      <c r="N1" s="47"/>
      <c r="R1" s="47"/>
      <c r="V1" s="73"/>
      <c r="X1" s="2" t="s">
        <v>183</v>
      </c>
    </row>
    <row r="2" spans="1:24" ht="45.75" customHeight="1">
      <c r="A2" s="160" t="str">
        <f>"2025"&amp;"年部门基本支出预算表"</f>
        <v>2025年部门基本支出预算表</v>
      </c>
      <c r="B2" s="161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  <c r="P2" s="161"/>
      <c r="Q2" s="161"/>
      <c r="R2" s="160"/>
      <c r="S2" s="160"/>
      <c r="T2" s="160"/>
      <c r="U2" s="160"/>
      <c r="V2" s="160"/>
      <c r="W2" s="160"/>
      <c r="X2" s="160"/>
    </row>
    <row r="3" spans="1:24" ht="18.75" customHeight="1">
      <c r="A3" s="162" t="str">
        <f>"单位名称："&amp;"嵩明县工商业联合会"</f>
        <v>单位名称：嵩明县工商业联合会</v>
      </c>
      <c r="B3" s="163"/>
      <c r="C3" s="164"/>
      <c r="D3" s="164"/>
      <c r="E3" s="164"/>
      <c r="F3" s="164"/>
      <c r="G3" s="164"/>
      <c r="H3" s="164"/>
      <c r="I3" s="48"/>
      <c r="J3" s="48"/>
      <c r="K3" s="48"/>
      <c r="L3" s="48"/>
      <c r="M3" s="48"/>
      <c r="N3" s="48"/>
      <c r="O3" s="4"/>
      <c r="P3" s="4"/>
      <c r="Q3" s="4"/>
      <c r="R3" s="48"/>
      <c r="V3" s="73"/>
      <c r="X3" s="2" t="s">
        <v>1</v>
      </c>
    </row>
    <row r="4" spans="1:24" ht="18" customHeight="1">
      <c r="A4" s="150" t="s">
        <v>184</v>
      </c>
      <c r="B4" s="150" t="s">
        <v>185</v>
      </c>
      <c r="C4" s="150" t="s">
        <v>186</v>
      </c>
      <c r="D4" s="150" t="s">
        <v>187</v>
      </c>
      <c r="E4" s="150" t="s">
        <v>188</v>
      </c>
      <c r="F4" s="150" t="s">
        <v>189</v>
      </c>
      <c r="G4" s="150" t="s">
        <v>190</v>
      </c>
      <c r="H4" s="150" t="s">
        <v>191</v>
      </c>
      <c r="I4" s="131" t="s">
        <v>192</v>
      </c>
      <c r="J4" s="165" t="s">
        <v>192</v>
      </c>
      <c r="K4" s="165"/>
      <c r="L4" s="165"/>
      <c r="M4" s="165"/>
      <c r="N4" s="165"/>
      <c r="O4" s="132"/>
      <c r="P4" s="132"/>
      <c r="Q4" s="132"/>
      <c r="R4" s="166" t="s">
        <v>61</v>
      </c>
      <c r="S4" s="165" t="s">
        <v>62</v>
      </c>
      <c r="T4" s="165"/>
      <c r="U4" s="165"/>
      <c r="V4" s="165"/>
      <c r="W4" s="165"/>
      <c r="X4" s="167"/>
    </row>
    <row r="5" spans="1:24" ht="18" customHeight="1">
      <c r="A5" s="156"/>
      <c r="B5" s="157"/>
      <c r="C5" s="159"/>
      <c r="D5" s="156"/>
      <c r="E5" s="156"/>
      <c r="F5" s="156"/>
      <c r="G5" s="156"/>
      <c r="H5" s="156"/>
      <c r="I5" s="136" t="s">
        <v>193</v>
      </c>
      <c r="J5" s="131" t="s">
        <v>58</v>
      </c>
      <c r="K5" s="165"/>
      <c r="L5" s="165"/>
      <c r="M5" s="165"/>
      <c r="N5" s="167"/>
      <c r="O5" s="168" t="s">
        <v>194</v>
      </c>
      <c r="P5" s="132"/>
      <c r="Q5" s="133"/>
      <c r="R5" s="150" t="s">
        <v>61</v>
      </c>
      <c r="S5" s="131" t="s">
        <v>62</v>
      </c>
      <c r="T5" s="166" t="s">
        <v>64</v>
      </c>
      <c r="U5" s="165" t="s">
        <v>62</v>
      </c>
      <c r="V5" s="166" t="s">
        <v>66</v>
      </c>
      <c r="W5" s="166" t="s">
        <v>67</v>
      </c>
      <c r="X5" s="169" t="s">
        <v>68</v>
      </c>
    </row>
    <row r="6" spans="1:24" ht="19.5" customHeight="1">
      <c r="A6" s="157"/>
      <c r="B6" s="157"/>
      <c r="C6" s="157"/>
      <c r="D6" s="157"/>
      <c r="E6" s="157"/>
      <c r="F6" s="157"/>
      <c r="G6" s="157"/>
      <c r="H6" s="157"/>
      <c r="I6" s="157"/>
      <c r="J6" s="170" t="s">
        <v>195</v>
      </c>
      <c r="K6" s="150" t="s">
        <v>196</v>
      </c>
      <c r="L6" s="150" t="s">
        <v>197</v>
      </c>
      <c r="M6" s="150" t="s">
        <v>198</v>
      </c>
      <c r="N6" s="150" t="s">
        <v>199</v>
      </c>
      <c r="O6" s="150" t="s">
        <v>58</v>
      </c>
      <c r="P6" s="150" t="s">
        <v>59</v>
      </c>
      <c r="Q6" s="150" t="s">
        <v>60</v>
      </c>
      <c r="R6" s="157"/>
      <c r="S6" s="150" t="s">
        <v>57</v>
      </c>
      <c r="T6" s="150" t="s">
        <v>64</v>
      </c>
      <c r="U6" s="150" t="s">
        <v>200</v>
      </c>
      <c r="V6" s="150" t="s">
        <v>66</v>
      </c>
      <c r="W6" s="150" t="s">
        <v>67</v>
      </c>
      <c r="X6" s="150" t="s">
        <v>68</v>
      </c>
    </row>
    <row r="7" spans="1:24" ht="37.5" customHeight="1">
      <c r="A7" s="158"/>
      <c r="B7" s="137"/>
      <c r="C7" s="158"/>
      <c r="D7" s="158"/>
      <c r="E7" s="158"/>
      <c r="F7" s="158"/>
      <c r="G7" s="158"/>
      <c r="H7" s="158"/>
      <c r="I7" s="158"/>
      <c r="J7" s="171" t="s">
        <v>57</v>
      </c>
      <c r="K7" s="151" t="s">
        <v>201</v>
      </c>
      <c r="L7" s="151" t="s">
        <v>197</v>
      </c>
      <c r="M7" s="151" t="s">
        <v>198</v>
      </c>
      <c r="N7" s="151" t="s">
        <v>199</v>
      </c>
      <c r="O7" s="151" t="s">
        <v>197</v>
      </c>
      <c r="P7" s="151" t="s">
        <v>198</v>
      </c>
      <c r="Q7" s="151" t="s">
        <v>199</v>
      </c>
      <c r="R7" s="151" t="s">
        <v>61</v>
      </c>
      <c r="S7" s="151" t="s">
        <v>57</v>
      </c>
      <c r="T7" s="151" t="s">
        <v>64</v>
      </c>
      <c r="U7" s="151" t="s">
        <v>200</v>
      </c>
      <c r="V7" s="151" t="s">
        <v>66</v>
      </c>
      <c r="W7" s="151" t="s">
        <v>67</v>
      </c>
      <c r="X7" s="151" t="s">
        <v>68</v>
      </c>
    </row>
    <row r="8" spans="1:24" ht="14.25" customHeigh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8">
        <v>21</v>
      </c>
      <c r="V8" s="18">
        <v>22</v>
      </c>
      <c r="W8" s="18">
        <v>23</v>
      </c>
      <c r="X8" s="18">
        <v>24</v>
      </c>
    </row>
    <row r="9" spans="1:24" ht="20.25" customHeight="1">
      <c r="A9" s="75" t="s">
        <v>70</v>
      </c>
      <c r="B9" s="75" t="s">
        <v>70</v>
      </c>
      <c r="C9" s="75" t="s">
        <v>202</v>
      </c>
      <c r="D9" s="75" t="s">
        <v>203</v>
      </c>
      <c r="E9" s="75" t="s">
        <v>104</v>
      </c>
      <c r="F9" s="75" t="s">
        <v>105</v>
      </c>
      <c r="G9" s="75" t="s">
        <v>204</v>
      </c>
      <c r="H9" s="75" t="s">
        <v>205</v>
      </c>
      <c r="I9" s="45">
        <v>58500</v>
      </c>
      <c r="J9" s="45">
        <v>58500</v>
      </c>
      <c r="K9" s="45"/>
      <c r="L9" s="45"/>
      <c r="M9" s="58">
        <v>58500</v>
      </c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4" ht="20.25" customHeight="1">
      <c r="A10" s="75" t="s">
        <v>70</v>
      </c>
      <c r="B10" s="75" t="s">
        <v>70</v>
      </c>
      <c r="C10" s="75" t="s">
        <v>202</v>
      </c>
      <c r="D10" s="75" t="s">
        <v>203</v>
      </c>
      <c r="E10" s="75" t="s">
        <v>104</v>
      </c>
      <c r="F10" s="75" t="s">
        <v>105</v>
      </c>
      <c r="G10" s="75" t="s">
        <v>206</v>
      </c>
      <c r="H10" s="75" t="s">
        <v>207</v>
      </c>
      <c r="I10" s="45">
        <v>5280</v>
      </c>
      <c r="J10" s="45">
        <v>5280</v>
      </c>
      <c r="K10" s="76"/>
      <c r="L10" s="76"/>
      <c r="M10" s="58">
        <v>5280</v>
      </c>
      <c r="N10" s="76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4" ht="20.25" customHeight="1">
      <c r="A11" s="75" t="s">
        <v>70</v>
      </c>
      <c r="B11" s="75" t="s">
        <v>70</v>
      </c>
      <c r="C11" s="75" t="s">
        <v>202</v>
      </c>
      <c r="D11" s="75" t="s">
        <v>203</v>
      </c>
      <c r="E11" s="75" t="s">
        <v>104</v>
      </c>
      <c r="F11" s="75" t="s">
        <v>105</v>
      </c>
      <c r="G11" s="75" t="s">
        <v>208</v>
      </c>
      <c r="H11" s="75" t="s">
        <v>209</v>
      </c>
      <c r="I11" s="45">
        <v>4875</v>
      </c>
      <c r="J11" s="45">
        <v>4875</v>
      </c>
      <c r="K11" s="76"/>
      <c r="L11" s="76"/>
      <c r="M11" s="58">
        <v>4875</v>
      </c>
      <c r="N11" s="76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ht="20.25" customHeight="1">
      <c r="A12" s="75" t="s">
        <v>70</v>
      </c>
      <c r="B12" s="75" t="s">
        <v>70</v>
      </c>
      <c r="C12" s="75" t="s">
        <v>202</v>
      </c>
      <c r="D12" s="75" t="s">
        <v>203</v>
      </c>
      <c r="E12" s="75" t="s">
        <v>104</v>
      </c>
      <c r="F12" s="75" t="s">
        <v>105</v>
      </c>
      <c r="G12" s="75" t="s">
        <v>210</v>
      </c>
      <c r="H12" s="75" t="s">
        <v>211</v>
      </c>
      <c r="I12" s="45">
        <v>39336</v>
      </c>
      <c r="J12" s="45">
        <v>39336</v>
      </c>
      <c r="K12" s="76"/>
      <c r="L12" s="76"/>
      <c r="M12" s="58">
        <v>39336</v>
      </c>
      <c r="N12" s="76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20.25" customHeight="1">
      <c r="A13" s="75" t="s">
        <v>70</v>
      </c>
      <c r="B13" s="75" t="s">
        <v>70</v>
      </c>
      <c r="C13" s="75" t="s">
        <v>202</v>
      </c>
      <c r="D13" s="75" t="s">
        <v>203</v>
      </c>
      <c r="E13" s="75" t="s">
        <v>104</v>
      </c>
      <c r="F13" s="75" t="s">
        <v>105</v>
      </c>
      <c r="G13" s="75" t="s">
        <v>210</v>
      </c>
      <c r="H13" s="75" t="s">
        <v>211</v>
      </c>
      <c r="I13" s="45">
        <v>19200</v>
      </c>
      <c r="J13" s="45">
        <v>19200</v>
      </c>
      <c r="K13" s="76"/>
      <c r="L13" s="76"/>
      <c r="M13" s="58">
        <v>19200</v>
      </c>
      <c r="N13" s="76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ht="20.25" customHeight="1">
      <c r="A14" s="75" t="s">
        <v>70</v>
      </c>
      <c r="B14" s="75" t="s">
        <v>70</v>
      </c>
      <c r="C14" s="75" t="s">
        <v>202</v>
      </c>
      <c r="D14" s="75" t="s">
        <v>203</v>
      </c>
      <c r="E14" s="75" t="s">
        <v>104</v>
      </c>
      <c r="F14" s="75" t="s">
        <v>105</v>
      </c>
      <c r="G14" s="75" t="s">
        <v>210</v>
      </c>
      <c r="H14" s="75" t="s">
        <v>211</v>
      </c>
      <c r="I14" s="45">
        <v>17460</v>
      </c>
      <c r="J14" s="45">
        <v>17460</v>
      </c>
      <c r="K14" s="76"/>
      <c r="L14" s="76"/>
      <c r="M14" s="58">
        <v>17460</v>
      </c>
      <c r="N14" s="76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20.25" customHeight="1">
      <c r="A15" s="75" t="s">
        <v>70</v>
      </c>
      <c r="B15" s="75" t="s">
        <v>70</v>
      </c>
      <c r="C15" s="75" t="s">
        <v>202</v>
      </c>
      <c r="D15" s="75" t="s">
        <v>203</v>
      </c>
      <c r="E15" s="75" t="s">
        <v>104</v>
      </c>
      <c r="F15" s="75" t="s">
        <v>105</v>
      </c>
      <c r="G15" s="75" t="s">
        <v>210</v>
      </c>
      <c r="H15" s="75" t="s">
        <v>211</v>
      </c>
      <c r="I15" s="45">
        <v>34140</v>
      </c>
      <c r="J15" s="45">
        <v>34140</v>
      </c>
      <c r="K15" s="76"/>
      <c r="L15" s="76"/>
      <c r="M15" s="58">
        <v>34140</v>
      </c>
      <c r="N15" s="76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ht="20.25" customHeight="1">
      <c r="A16" s="75" t="s">
        <v>70</v>
      </c>
      <c r="B16" s="75" t="s">
        <v>70</v>
      </c>
      <c r="C16" s="75" t="s">
        <v>212</v>
      </c>
      <c r="D16" s="75" t="s">
        <v>136</v>
      </c>
      <c r="E16" s="75" t="s">
        <v>135</v>
      </c>
      <c r="F16" s="75" t="s">
        <v>136</v>
      </c>
      <c r="G16" s="75" t="s">
        <v>213</v>
      </c>
      <c r="H16" s="75" t="s">
        <v>136</v>
      </c>
      <c r="I16" s="45">
        <v>27214.92</v>
      </c>
      <c r="J16" s="45">
        <v>27214.92</v>
      </c>
      <c r="K16" s="76"/>
      <c r="L16" s="76"/>
      <c r="M16" s="58">
        <v>27214.92</v>
      </c>
      <c r="N16" s="76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ht="20.25" customHeight="1">
      <c r="A17" s="75" t="s">
        <v>70</v>
      </c>
      <c r="B17" s="75" t="s">
        <v>70</v>
      </c>
      <c r="C17" s="75" t="s">
        <v>212</v>
      </c>
      <c r="D17" s="75" t="s">
        <v>136</v>
      </c>
      <c r="E17" s="75" t="s">
        <v>135</v>
      </c>
      <c r="F17" s="75" t="s">
        <v>136</v>
      </c>
      <c r="G17" s="75" t="s">
        <v>213</v>
      </c>
      <c r="H17" s="75" t="s">
        <v>136</v>
      </c>
      <c r="I17" s="45">
        <v>69319.08</v>
      </c>
      <c r="J17" s="45">
        <v>69319.08</v>
      </c>
      <c r="K17" s="76"/>
      <c r="L17" s="76"/>
      <c r="M17" s="58">
        <v>69319.08</v>
      </c>
      <c r="N17" s="76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ht="20.25" customHeight="1">
      <c r="A18" s="75" t="s">
        <v>70</v>
      </c>
      <c r="B18" s="75" t="s">
        <v>70</v>
      </c>
      <c r="C18" s="75" t="s">
        <v>214</v>
      </c>
      <c r="D18" s="75" t="s">
        <v>215</v>
      </c>
      <c r="E18" s="75" t="s">
        <v>102</v>
      </c>
      <c r="F18" s="75" t="s">
        <v>103</v>
      </c>
      <c r="G18" s="75" t="s">
        <v>204</v>
      </c>
      <c r="H18" s="75" t="s">
        <v>205</v>
      </c>
      <c r="I18" s="45">
        <v>190068</v>
      </c>
      <c r="J18" s="45">
        <v>190068</v>
      </c>
      <c r="K18" s="76"/>
      <c r="L18" s="76"/>
      <c r="M18" s="58">
        <v>190068</v>
      </c>
      <c r="N18" s="76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pans="1:24" ht="20.25" customHeight="1">
      <c r="A19" s="75" t="s">
        <v>70</v>
      </c>
      <c r="B19" s="75" t="s">
        <v>70</v>
      </c>
      <c r="C19" s="75" t="s">
        <v>214</v>
      </c>
      <c r="D19" s="75" t="s">
        <v>215</v>
      </c>
      <c r="E19" s="75" t="s">
        <v>102</v>
      </c>
      <c r="F19" s="75" t="s">
        <v>103</v>
      </c>
      <c r="G19" s="75" t="s">
        <v>206</v>
      </c>
      <c r="H19" s="75" t="s">
        <v>207</v>
      </c>
      <c r="I19" s="45">
        <v>265512</v>
      </c>
      <c r="J19" s="45">
        <v>265512</v>
      </c>
      <c r="K19" s="76"/>
      <c r="L19" s="76"/>
      <c r="M19" s="58">
        <v>265512</v>
      </c>
      <c r="N19" s="76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ht="20.25" customHeight="1">
      <c r="A20" s="75" t="s">
        <v>70</v>
      </c>
      <c r="B20" s="75" t="s">
        <v>70</v>
      </c>
      <c r="C20" s="75" t="s">
        <v>214</v>
      </c>
      <c r="D20" s="75" t="s">
        <v>215</v>
      </c>
      <c r="E20" s="75" t="s">
        <v>102</v>
      </c>
      <c r="F20" s="75" t="s">
        <v>103</v>
      </c>
      <c r="G20" s="75" t="s">
        <v>208</v>
      </c>
      <c r="H20" s="75" t="s">
        <v>209</v>
      </c>
      <c r="I20" s="45">
        <v>15839</v>
      </c>
      <c r="J20" s="45">
        <v>15839</v>
      </c>
      <c r="K20" s="76"/>
      <c r="L20" s="76"/>
      <c r="M20" s="58">
        <v>15839</v>
      </c>
      <c r="N20" s="76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ht="20.25" customHeight="1">
      <c r="A21" s="75" t="s">
        <v>70</v>
      </c>
      <c r="B21" s="75" t="s">
        <v>70</v>
      </c>
      <c r="C21" s="75" t="s">
        <v>216</v>
      </c>
      <c r="D21" s="75" t="s">
        <v>217</v>
      </c>
      <c r="E21" s="75" t="s">
        <v>114</v>
      </c>
      <c r="F21" s="75" t="s">
        <v>115</v>
      </c>
      <c r="G21" s="75" t="s">
        <v>218</v>
      </c>
      <c r="H21" s="75" t="s">
        <v>219</v>
      </c>
      <c r="I21" s="45">
        <v>106952</v>
      </c>
      <c r="J21" s="45">
        <v>106952</v>
      </c>
      <c r="K21" s="76"/>
      <c r="L21" s="76"/>
      <c r="M21" s="58">
        <v>106952</v>
      </c>
      <c r="N21" s="76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ht="20.25" customHeight="1">
      <c r="A22" s="75" t="s">
        <v>70</v>
      </c>
      <c r="B22" s="75" t="s">
        <v>70</v>
      </c>
      <c r="C22" s="75" t="s">
        <v>216</v>
      </c>
      <c r="D22" s="75" t="s">
        <v>217</v>
      </c>
      <c r="E22" s="75" t="s">
        <v>123</v>
      </c>
      <c r="F22" s="75" t="s">
        <v>124</v>
      </c>
      <c r="G22" s="75" t="s">
        <v>220</v>
      </c>
      <c r="H22" s="75" t="s">
        <v>221</v>
      </c>
      <c r="I22" s="45">
        <v>38683.06</v>
      </c>
      <c r="J22" s="45">
        <v>38683.06</v>
      </c>
      <c r="K22" s="76"/>
      <c r="L22" s="76"/>
      <c r="M22" s="58">
        <v>38683.06</v>
      </c>
      <c r="N22" s="76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ht="20.25" customHeight="1">
      <c r="A23" s="75" t="s">
        <v>70</v>
      </c>
      <c r="B23" s="75" t="s">
        <v>70</v>
      </c>
      <c r="C23" s="75" t="s">
        <v>216</v>
      </c>
      <c r="D23" s="75" t="s">
        <v>217</v>
      </c>
      <c r="E23" s="75" t="s">
        <v>123</v>
      </c>
      <c r="F23" s="75" t="s">
        <v>124</v>
      </c>
      <c r="G23" s="75" t="s">
        <v>220</v>
      </c>
      <c r="H23" s="75" t="s">
        <v>221</v>
      </c>
      <c r="I23" s="45">
        <v>9426.98</v>
      </c>
      <c r="J23" s="45">
        <v>9426.98</v>
      </c>
      <c r="K23" s="76"/>
      <c r="L23" s="76"/>
      <c r="M23" s="58">
        <v>9426.98</v>
      </c>
      <c r="N23" s="76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20.25" customHeight="1">
      <c r="A24" s="75" t="s">
        <v>70</v>
      </c>
      <c r="B24" s="75" t="s">
        <v>70</v>
      </c>
      <c r="C24" s="75" t="s">
        <v>216</v>
      </c>
      <c r="D24" s="75" t="s">
        <v>217</v>
      </c>
      <c r="E24" s="75" t="s">
        <v>125</v>
      </c>
      <c r="F24" s="75" t="s">
        <v>126</v>
      </c>
      <c r="G24" s="75" t="s">
        <v>220</v>
      </c>
      <c r="H24" s="75" t="s">
        <v>221</v>
      </c>
      <c r="I24" s="45">
        <v>12607.69</v>
      </c>
      <c r="J24" s="45">
        <v>12607.69</v>
      </c>
      <c r="K24" s="76"/>
      <c r="L24" s="76"/>
      <c r="M24" s="58">
        <v>12607.69</v>
      </c>
      <c r="N24" s="76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ht="20.25" customHeight="1">
      <c r="A25" s="75" t="s">
        <v>70</v>
      </c>
      <c r="B25" s="75" t="s">
        <v>70</v>
      </c>
      <c r="C25" s="75" t="s">
        <v>216</v>
      </c>
      <c r="D25" s="75" t="s">
        <v>217</v>
      </c>
      <c r="E25" s="75" t="s">
        <v>127</v>
      </c>
      <c r="F25" s="75" t="s">
        <v>128</v>
      </c>
      <c r="G25" s="75" t="s">
        <v>222</v>
      </c>
      <c r="H25" s="75" t="s">
        <v>223</v>
      </c>
      <c r="I25" s="45">
        <v>24482.95</v>
      </c>
      <c r="J25" s="45">
        <v>24482.95</v>
      </c>
      <c r="K25" s="76"/>
      <c r="L25" s="76"/>
      <c r="M25" s="58">
        <v>24482.95</v>
      </c>
      <c r="N25" s="76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20.25" customHeight="1">
      <c r="A26" s="75" t="s">
        <v>70</v>
      </c>
      <c r="B26" s="75" t="s">
        <v>70</v>
      </c>
      <c r="C26" s="75" t="s">
        <v>216</v>
      </c>
      <c r="D26" s="75" t="s">
        <v>217</v>
      </c>
      <c r="E26" s="75" t="s">
        <v>127</v>
      </c>
      <c r="F26" s="75" t="s">
        <v>128</v>
      </c>
      <c r="G26" s="75" t="s">
        <v>222</v>
      </c>
      <c r="H26" s="75" t="s">
        <v>223</v>
      </c>
      <c r="I26" s="45">
        <v>7979.55</v>
      </c>
      <c r="J26" s="45">
        <v>7979.55</v>
      </c>
      <c r="K26" s="76"/>
      <c r="L26" s="76"/>
      <c r="M26" s="58">
        <v>7979.55</v>
      </c>
      <c r="N26" s="76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20.25" customHeight="1">
      <c r="A27" s="75" t="s">
        <v>70</v>
      </c>
      <c r="B27" s="75" t="s">
        <v>70</v>
      </c>
      <c r="C27" s="75" t="s">
        <v>216</v>
      </c>
      <c r="D27" s="75" t="s">
        <v>217</v>
      </c>
      <c r="E27" s="75" t="s">
        <v>118</v>
      </c>
      <c r="F27" s="75" t="s">
        <v>117</v>
      </c>
      <c r="G27" s="75" t="s">
        <v>224</v>
      </c>
      <c r="H27" s="75" t="s">
        <v>225</v>
      </c>
      <c r="I27" s="45">
        <v>1988.64</v>
      </c>
      <c r="J27" s="45">
        <v>1988.64</v>
      </c>
      <c r="K27" s="76"/>
      <c r="L27" s="76"/>
      <c r="M27" s="58">
        <v>1988.64</v>
      </c>
      <c r="N27" s="76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4" ht="20.25" customHeight="1">
      <c r="A28" s="75" t="s">
        <v>70</v>
      </c>
      <c r="B28" s="75" t="s">
        <v>70</v>
      </c>
      <c r="C28" s="75" t="s">
        <v>216</v>
      </c>
      <c r="D28" s="75" t="s">
        <v>217</v>
      </c>
      <c r="E28" s="75" t="s">
        <v>129</v>
      </c>
      <c r="F28" s="75" t="s">
        <v>130</v>
      </c>
      <c r="G28" s="75" t="s">
        <v>224</v>
      </c>
      <c r="H28" s="75" t="s">
        <v>225</v>
      </c>
      <c r="I28" s="45">
        <v>1380</v>
      </c>
      <c r="J28" s="45">
        <v>1380</v>
      </c>
      <c r="K28" s="76"/>
      <c r="L28" s="76"/>
      <c r="M28" s="58">
        <v>1380</v>
      </c>
      <c r="N28" s="76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ht="20.25" customHeight="1">
      <c r="A29" s="75" t="s">
        <v>70</v>
      </c>
      <c r="B29" s="75" t="s">
        <v>70</v>
      </c>
      <c r="C29" s="75" t="s">
        <v>216</v>
      </c>
      <c r="D29" s="75" t="s">
        <v>217</v>
      </c>
      <c r="E29" s="75" t="s">
        <v>129</v>
      </c>
      <c r="F29" s="75" t="s">
        <v>130</v>
      </c>
      <c r="G29" s="75" t="s">
        <v>224</v>
      </c>
      <c r="H29" s="75" t="s">
        <v>225</v>
      </c>
      <c r="I29" s="45">
        <v>2066.88</v>
      </c>
      <c r="J29" s="45">
        <v>2066.88</v>
      </c>
      <c r="K29" s="76"/>
      <c r="L29" s="76"/>
      <c r="M29" s="58">
        <v>2066.88</v>
      </c>
      <c r="N29" s="76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ht="20.25" customHeight="1">
      <c r="A30" s="75" t="s">
        <v>70</v>
      </c>
      <c r="B30" s="75" t="s">
        <v>70</v>
      </c>
      <c r="C30" s="75" t="s">
        <v>216</v>
      </c>
      <c r="D30" s="75" t="s">
        <v>217</v>
      </c>
      <c r="E30" s="75" t="s">
        <v>129</v>
      </c>
      <c r="F30" s="75" t="s">
        <v>130</v>
      </c>
      <c r="G30" s="75" t="s">
        <v>224</v>
      </c>
      <c r="H30" s="75" t="s">
        <v>225</v>
      </c>
      <c r="I30" s="45">
        <v>1033.44</v>
      </c>
      <c r="J30" s="45">
        <v>1033.44</v>
      </c>
      <c r="K30" s="76"/>
      <c r="L30" s="76"/>
      <c r="M30" s="58">
        <v>1033.44</v>
      </c>
      <c r="N30" s="76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ht="20.25" customHeight="1">
      <c r="A31" s="75" t="s">
        <v>70</v>
      </c>
      <c r="B31" s="75" t="s">
        <v>70</v>
      </c>
      <c r="C31" s="75" t="s">
        <v>226</v>
      </c>
      <c r="D31" s="75" t="s">
        <v>227</v>
      </c>
      <c r="E31" s="75" t="s">
        <v>102</v>
      </c>
      <c r="F31" s="75" t="s">
        <v>103</v>
      </c>
      <c r="G31" s="75" t="s">
        <v>228</v>
      </c>
      <c r="H31" s="75" t="s">
        <v>229</v>
      </c>
      <c r="I31" s="45">
        <v>34800</v>
      </c>
      <c r="J31" s="45">
        <v>34800</v>
      </c>
      <c r="K31" s="76"/>
      <c r="L31" s="76"/>
      <c r="M31" s="58">
        <v>34800</v>
      </c>
      <c r="N31" s="76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1:24" ht="20.25" customHeight="1">
      <c r="A32" s="75" t="s">
        <v>70</v>
      </c>
      <c r="B32" s="75" t="s">
        <v>70</v>
      </c>
      <c r="C32" s="75" t="s">
        <v>230</v>
      </c>
      <c r="D32" s="75" t="s">
        <v>231</v>
      </c>
      <c r="E32" s="75" t="s">
        <v>102</v>
      </c>
      <c r="F32" s="75" t="s">
        <v>103</v>
      </c>
      <c r="G32" s="75" t="s">
        <v>232</v>
      </c>
      <c r="H32" s="75" t="s">
        <v>233</v>
      </c>
      <c r="I32" s="45">
        <v>7200</v>
      </c>
      <c r="J32" s="45">
        <v>7200</v>
      </c>
      <c r="K32" s="76"/>
      <c r="L32" s="76"/>
      <c r="M32" s="58">
        <v>7200</v>
      </c>
      <c r="N32" s="76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24" ht="20.25" customHeight="1">
      <c r="A33" s="75" t="s">
        <v>70</v>
      </c>
      <c r="B33" s="75" t="s">
        <v>70</v>
      </c>
      <c r="C33" s="75" t="s">
        <v>230</v>
      </c>
      <c r="D33" s="75" t="s">
        <v>231</v>
      </c>
      <c r="E33" s="75" t="s">
        <v>104</v>
      </c>
      <c r="F33" s="75" t="s">
        <v>105</v>
      </c>
      <c r="G33" s="75" t="s">
        <v>232</v>
      </c>
      <c r="H33" s="75" t="s">
        <v>233</v>
      </c>
      <c r="I33" s="45">
        <v>3400</v>
      </c>
      <c r="J33" s="45">
        <v>3400</v>
      </c>
      <c r="K33" s="76"/>
      <c r="L33" s="76"/>
      <c r="M33" s="58">
        <v>3400</v>
      </c>
      <c r="N33" s="76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spans="1:24" ht="20.25" customHeight="1">
      <c r="A34" s="75" t="s">
        <v>70</v>
      </c>
      <c r="B34" s="75" t="s">
        <v>70</v>
      </c>
      <c r="C34" s="75" t="s">
        <v>230</v>
      </c>
      <c r="D34" s="75" t="s">
        <v>231</v>
      </c>
      <c r="E34" s="75" t="s">
        <v>112</v>
      </c>
      <c r="F34" s="75" t="s">
        <v>113</v>
      </c>
      <c r="G34" s="75" t="s">
        <v>232</v>
      </c>
      <c r="H34" s="75" t="s">
        <v>233</v>
      </c>
      <c r="I34" s="45">
        <v>2000</v>
      </c>
      <c r="J34" s="45">
        <v>2000</v>
      </c>
      <c r="K34" s="76"/>
      <c r="L34" s="76"/>
      <c r="M34" s="58">
        <v>2000</v>
      </c>
      <c r="N34" s="76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ht="20.25" customHeight="1">
      <c r="A35" s="75" t="s">
        <v>70</v>
      </c>
      <c r="B35" s="75" t="s">
        <v>70</v>
      </c>
      <c r="C35" s="75" t="s">
        <v>230</v>
      </c>
      <c r="D35" s="75" t="s">
        <v>231</v>
      </c>
      <c r="E35" s="75" t="s">
        <v>102</v>
      </c>
      <c r="F35" s="75" t="s">
        <v>103</v>
      </c>
      <c r="G35" s="75" t="s">
        <v>234</v>
      </c>
      <c r="H35" s="75" t="s">
        <v>235</v>
      </c>
      <c r="I35" s="45">
        <v>1200</v>
      </c>
      <c r="J35" s="45">
        <v>1200</v>
      </c>
      <c r="K35" s="76"/>
      <c r="L35" s="76"/>
      <c r="M35" s="58">
        <v>1200</v>
      </c>
      <c r="N35" s="76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ht="20.25" customHeight="1">
      <c r="A36" s="75" t="s">
        <v>70</v>
      </c>
      <c r="B36" s="75" t="s">
        <v>70</v>
      </c>
      <c r="C36" s="75" t="s">
        <v>230</v>
      </c>
      <c r="D36" s="75" t="s">
        <v>231</v>
      </c>
      <c r="E36" s="75" t="s">
        <v>104</v>
      </c>
      <c r="F36" s="75" t="s">
        <v>105</v>
      </c>
      <c r="G36" s="75" t="s">
        <v>234</v>
      </c>
      <c r="H36" s="75" t="s">
        <v>235</v>
      </c>
      <c r="I36" s="45">
        <v>600</v>
      </c>
      <c r="J36" s="45">
        <v>600</v>
      </c>
      <c r="K36" s="76"/>
      <c r="L36" s="76"/>
      <c r="M36" s="58">
        <v>600</v>
      </c>
      <c r="N36" s="76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ht="20.25" customHeight="1">
      <c r="A37" s="75" t="s">
        <v>70</v>
      </c>
      <c r="B37" s="75" t="s">
        <v>70</v>
      </c>
      <c r="C37" s="75" t="s">
        <v>230</v>
      </c>
      <c r="D37" s="75" t="s">
        <v>231</v>
      </c>
      <c r="E37" s="75" t="s">
        <v>102</v>
      </c>
      <c r="F37" s="75" t="s">
        <v>103</v>
      </c>
      <c r="G37" s="75" t="s">
        <v>236</v>
      </c>
      <c r="H37" s="75" t="s">
        <v>237</v>
      </c>
      <c r="I37" s="45">
        <v>1200</v>
      </c>
      <c r="J37" s="45">
        <v>1200</v>
      </c>
      <c r="K37" s="76"/>
      <c r="L37" s="76"/>
      <c r="M37" s="58">
        <v>1200</v>
      </c>
      <c r="N37" s="76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 spans="1:24" ht="20.25" customHeight="1">
      <c r="A38" s="75" t="s">
        <v>70</v>
      </c>
      <c r="B38" s="75" t="s">
        <v>70</v>
      </c>
      <c r="C38" s="75" t="s">
        <v>230</v>
      </c>
      <c r="D38" s="75" t="s">
        <v>231</v>
      </c>
      <c r="E38" s="75" t="s">
        <v>104</v>
      </c>
      <c r="F38" s="75" t="s">
        <v>105</v>
      </c>
      <c r="G38" s="75" t="s">
        <v>236</v>
      </c>
      <c r="H38" s="75" t="s">
        <v>237</v>
      </c>
      <c r="I38" s="45">
        <v>600</v>
      </c>
      <c r="J38" s="45">
        <v>600</v>
      </c>
      <c r="K38" s="76"/>
      <c r="L38" s="76"/>
      <c r="M38" s="58">
        <v>600</v>
      </c>
      <c r="N38" s="76"/>
      <c r="O38" s="45"/>
      <c r="P38" s="45"/>
      <c r="Q38" s="45"/>
      <c r="R38" s="45"/>
      <c r="S38" s="45"/>
      <c r="T38" s="45"/>
      <c r="U38" s="45"/>
      <c r="V38" s="45"/>
      <c r="W38" s="45"/>
      <c r="X38" s="45"/>
    </row>
    <row r="39" spans="1:24" ht="20.25" customHeight="1">
      <c r="A39" s="75" t="s">
        <v>70</v>
      </c>
      <c r="B39" s="75" t="s">
        <v>70</v>
      </c>
      <c r="C39" s="75" t="s">
        <v>230</v>
      </c>
      <c r="D39" s="75" t="s">
        <v>231</v>
      </c>
      <c r="E39" s="75" t="s">
        <v>102</v>
      </c>
      <c r="F39" s="75" t="s">
        <v>103</v>
      </c>
      <c r="G39" s="75" t="s">
        <v>238</v>
      </c>
      <c r="H39" s="75" t="s">
        <v>239</v>
      </c>
      <c r="I39" s="45">
        <v>1200</v>
      </c>
      <c r="J39" s="45">
        <v>1200</v>
      </c>
      <c r="K39" s="76"/>
      <c r="L39" s="76"/>
      <c r="M39" s="58">
        <v>1200</v>
      </c>
      <c r="N39" s="76"/>
      <c r="O39" s="45"/>
      <c r="P39" s="45"/>
      <c r="Q39" s="45"/>
      <c r="R39" s="45"/>
      <c r="S39" s="45"/>
      <c r="T39" s="45"/>
      <c r="U39" s="45"/>
      <c r="V39" s="45"/>
      <c r="W39" s="45"/>
      <c r="X39" s="45"/>
    </row>
    <row r="40" spans="1:24" ht="20.25" customHeight="1">
      <c r="A40" s="75" t="s">
        <v>70</v>
      </c>
      <c r="B40" s="75" t="s">
        <v>70</v>
      </c>
      <c r="C40" s="75" t="s">
        <v>230</v>
      </c>
      <c r="D40" s="75" t="s">
        <v>231</v>
      </c>
      <c r="E40" s="75" t="s">
        <v>104</v>
      </c>
      <c r="F40" s="75" t="s">
        <v>105</v>
      </c>
      <c r="G40" s="75" t="s">
        <v>238</v>
      </c>
      <c r="H40" s="75" t="s">
        <v>239</v>
      </c>
      <c r="I40" s="45">
        <v>600</v>
      </c>
      <c r="J40" s="45">
        <v>600</v>
      </c>
      <c r="K40" s="76"/>
      <c r="L40" s="76"/>
      <c r="M40" s="58">
        <v>600</v>
      </c>
      <c r="N40" s="76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 spans="1:24" ht="20.25" customHeight="1">
      <c r="A41" s="75" t="s">
        <v>70</v>
      </c>
      <c r="B41" s="75" t="s">
        <v>70</v>
      </c>
      <c r="C41" s="75" t="s">
        <v>230</v>
      </c>
      <c r="D41" s="75" t="s">
        <v>231</v>
      </c>
      <c r="E41" s="75" t="s">
        <v>102</v>
      </c>
      <c r="F41" s="75" t="s">
        <v>103</v>
      </c>
      <c r="G41" s="75" t="s">
        <v>240</v>
      </c>
      <c r="H41" s="75" t="s">
        <v>241</v>
      </c>
      <c r="I41" s="45">
        <v>1200</v>
      </c>
      <c r="J41" s="45">
        <v>1200</v>
      </c>
      <c r="K41" s="76"/>
      <c r="L41" s="76"/>
      <c r="M41" s="58">
        <v>1200</v>
      </c>
      <c r="N41" s="76"/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 spans="1:24" ht="20.25" customHeight="1">
      <c r="A42" s="75" t="s">
        <v>70</v>
      </c>
      <c r="B42" s="75" t="s">
        <v>70</v>
      </c>
      <c r="C42" s="75" t="s">
        <v>230</v>
      </c>
      <c r="D42" s="75" t="s">
        <v>231</v>
      </c>
      <c r="E42" s="75" t="s">
        <v>104</v>
      </c>
      <c r="F42" s="75" t="s">
        <v>105</v>
      </c>
      <c r="G42" s="75" t="s">
        <v>240</v>
      </c>
      <c r="H42" s="75" t="s">
        <v>241</v>
      </c>
      <c r="I42" s="45">
        <v>600</v>
      </c>
      <c r="J42" s="45">
        <v>600</v>
      </c>
      <c r="K42" s="76"/>
      <c r="L42" s="76"/>
      <c r="M42" s="58">
        <v>600</v>
      </c>
      <c r="N42" s="76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4" ht="20.25" customHeight="1">
      <c r="A43" s="75" t="s">
        <v>70</v>
      </c>
      <c r="B43" s="75" t="s">
        <v>70</v>
      </c>
      <c r="C43" s="75" t="s">
        <v>230</v>
      </c>
      <c r="D43" s="75" t="s">
        <v>231</v>
      </c>
      <c r="E43" s="75" t="s">
        <v>102</v>
      </c>
      <c r="F43" s="75" t="s">
        <v>103</v>
      </c>
      <c r="G43" s="75" t="s">
        <v>242</v>
      </c>
      <c r="H43" s="75" t="s">
        <v>243</v>
      </c>
      <c r="I43" s="45">
        <v>4400</v>
      </c>
      <c r="J43" s="45">
        <v>4400</v>
      </c>
      <c r="K43" s="76"/>
      <c r="L43" s="76"/>
      <c r="M43" s="58">
        <v>4400</v>
      </c>
      <c r="N43" s="76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1:24" ht="20.25" customHeight="1">
      <c r="A44" s="75" t="s">
        <v>70</v>
      </c>
      <c r="B44" s="75" t="s">
        <v>70</v>
      </c>
      <c r="C44" s="75" t="s">
        <v>230</v>
      </c>
      <c r="D44" s="75" t="s">
        <v>231</v>
      </c>
      <c r="E44" s="75" t="s">
        <v>104</v>
      </c>
      <c r="F44" s="75" t="s">
        <v>105</v>
      </c>
      <c r="G44" s="75" t="s">
        <v>242</v>
      </c>
      <c r="H44" s="75" t="s">
        <v>243</v>
      </c>
      <c r="I44" s="45">
        <v>2200</v>
      </c>
      <c r="J44" s="45">
        <v>2200</v>
      </c>
      <c r="K44" s="76"/>
      <c r="L44" s="76"/>
      <c r="M44" s="58">
        <v>2200</v>
      </c>
      <c r="N44" s="76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 spans="1:24" ht="20.25" customHeight="1">
      <c r="A45" s="75" t="s">
        <v>70</v>
      </c>
      <c r="B45" s="75" t="s">
        <v>70</v>
      </c>
      <c r="C45" s="75" t="s">
        <v>230</v>
      </c>
      <c r="D45" s="75" t="s">
        <v>231</v>
      </c>
      <c r="E45" s="75" t="s">
        <v>102</v>
      </c>
      <c r="F45" s="75" t="s">
        <v>103</v>
      </c>
      <c r="G45" s="75" t="s">
        <v>244</v>
      </c>
      <c r="H45" s="75" t="s">
        <v>245</v>
      </c>
      <c r="I45" s="45">
        <v>3600</v>
      </c>
      <c r="J45" s="45">
        <v>3600</v>
      </c>
      <c r="K45" s="76"/>
      <c r="L45" s="76"/>
      <c r="M45" s="58">
        <v>3600</v>
      </c>
      <c r="N45" s="76"/>
      <c r="O45" s="45"/>
      <c r="P45" s="45"/>
      <c r="Q45" s="45"/>
      <c r="R45" s="45"/>
      <c r="S45" s="45"/>
      <c r="T45" s="45"/>
      <c r="U45" s="45"/>
      <c r="V45" s="45"/>
      <c r="W45" s="45"/>
      <c r="X45" s="45"/>
    </row>
    <row r="46" spans="1:24" ht="20.25" customHeight="1">
      <c r="A46" s="75" t="s">
        <v>70</v>
      </c>
      <c r="B46" s="75" t="s">
        <v>70</v>
      </c>
      <c r="C46" s="75" t="s">
        <v>230</v>
      </c>
      <c r="D46" s="75" t="s">
        <v>231</v>
      </c>
      <c r="E46" s="75" t="s">
        <v>104</v>
      </c>
      <c r="F46" s="75" t="s">
        <v>105</v>
      </c>
      <c r="G46" s="75" t="s">
        <v>244</v>
      </c>
      <c r="H46" s="75" t="s">
        <v>245</v>
      </c>
      <c r="I46" s="45">
        <v>1800</v>
      </c>
      <c r="J46" s="45">
        <v>1800</v>
      </c>
      <c r="K46" s="76"/>
      <c r="L46" s="76"/>
      <c r="M46" s="58">
        <v>1800</v>
      </c>
      <c r="N46" s="76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 spans="1:24" ht="20.25" customHeight="1">
      <c r="A47" s="75" t="s">
        <v>70</v>
      </c>
      <c r="B47" s="75" t="s">
        <v>70</v>
      </c>
      <c r="C47" s="75" t="s">
        <v>230</v>
      </c>
      <c r="D47" s="75" t="s">
        <v>231</v>
      </c>
      <c r="E47" s="75" t="s">
        <v>102</v>
      </c>
      <c r="F47" s="75" t="s">
        <v>103</v>
      </c>
      <c r="G47" s="75" t="s">
        <v>246</v>
      </c>
      <c r="H47" s="75" t="s">
        <v>247</v>
      </c>
      <c r="I47" s="45">
        <v>7827</v>
      </c>
      <c r="J47" s="45">
        <v>7827</v>
      </c>
      <c r="K47" s="76"/>
      <c r="L47" s="76"/>
      <c r="M47" s="58">
        <v>7827</v>
      </c>
      <c r="N47" s="76"/>
      <c r="O47" s="45"/>
      <c r="P47" s="45"/>
      <c r="Q47" s="45"/>
      <c r="R47" s="45"/>
      <c r="S47" s="45"/>
      <c r="T47" s="45"/>
      <c r="U47" s="45"/>
      <c r="V47" s="45"/>
      <c r="W47" s="45"/>
      <c r="X47" s="45"/>
    </row>
    <row r="48" spans="1:24" ht="20.25" customHeight="1">
      <c r="A48" s="75" t="s">
        <v>70</v>
      </c>
      <c r="B48" s="75" t="s">
        <v>70</v>
      </c>
      <c r="C48" s="75" t="s">
        <v>230</v>
      </c>
      <c r="D48" s="75" t="s">
        <v>231</v>
      </c>
      <c r="E48" s="75" t="s">
        <v>104</v>
      </c>
      <c r="F48" s="75" t="s">
        <v>105</v>
      </c>
      <c r="G48" s="75" t="s">
        <v>246</v>
      </c>
      <c r="H48" s="75" t="s">
        <v>247</v>
      </c>
      <c r="I48" s="45">
        <v>2609</v>
      </c>
      <c r="J48" s="45">
        <v>2609</v>
      </c>
      <c r="K48" s="76"/>
      <c r="L48" s="76"/>
      <c r="M48" s="58">
        <v>2609</v>
      </c>
      <c r="N48" s="76"/>
      <c r="O48" s="45"/>
      <c r="P48" s="45"/>
      <c r="Q48" s="45"/>
      <c r="R48" s="45"/>
      <c r="S48" s="45"/>
      <c r="T48" s="45"/>
      <c r="U48" s="45"/>
      <c r="V48" s="45"/>
      <c r="W48" s="45"/>
      <c r="X48" s="45"/>
    </row>
    <row r="49" spans="1:24" ht="20.25" customHeight="1">
      <c r="A49" s="75" t="s">
        <v>70</v>
      </c>
      <c r="B49" s="75" t="s">
        <v>70</v>
      </c>
      <c r="C49" s="75" t="s">
        <v>230</v>
      </c>
      <c r="D49" s="75" t="s">
        <v>231</v>
      </c>
      <c r="E49" s="75" t="s">
        <v>102</v>
      </c>
      <c r="F49" s="75" t="s">
        <v>103</v>
      </c>
      <c r="G49" s="75" t="s">
        <v>248</v>
      </c>
      <c r="H49" s="75" t="s">
        <v>249</v>
      </c>
      <c r="I49" s="45">
        <v>9600</v>
      </c>
      <c r="J49" s="45">
        <v>9600</v>
      </c>
      <c r="K49" s="76"/>
      <c r="L49" s="76"/>
      <c r="M49" s="58">
        <v>9600</v>
      </c>
      <c r="N49" s="76"/>
      <c r="O49" s="45"/>
      <c r="P49" s="45"/>
      <c r="Q49" s="45"/>
      <c r="R49" s="45"/>
      <c r="S49" s="45"/>
      <c r="T49" s="45"/>
      <c r="U49" s="45"/>
      <c r="V49" s="45"/>
      <c r="W49" s="45"/>
      <c r="X49" s="45"/>
    </row>
    <row r="50" spans="1:24" ht="20.25" customHeight="1">
      <c r="A50" s="75" t="s">
        <v>70</v>
      </c>
      <c r="B50" s="75" t="s">
        <v>70</v>
      </c>
      <c r="C50" s="75" t="s">
        <v>230</v>
      </c>
      <c r="D50" s="75" t="s">
        <v>231</v>
      </c>
      <c r="E50" s="75" t="s">
        <v>104</v>
      </c>
      <c r="F50" s="75" t="s">
        <v>105</v>
      </c>
      <c r="G50" s="75" t="s">
        <v>248</v>
      </c>
      <c r="H50" s="75" t="s">
        <v>249</v>
      </c>
      <c r="I50" s="45">
        <v>4800</v>
      </c>
      <c r="J50" s="45">
        <v>4800</v>
      </c>
      <c r="K50" s="76"/>
      <c r="L50" s="76"/>
      <c r="M50" s="58">
        <v>4800</v>
      </c>
      <c r="N50" s="76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 spans="1:24" ht="20.25" customHeight="1">
      <c r="A51" s="75" t="s">
        <v>70</v>
      </c>
      <c r="B51" s="75" t="s">
        <v>70</v>
      </c>
      <c r="C51" s="75" t="s">
        <v>250</v>
      </c>
      <c r="D51" s="75" t="s">
        <v>251</v>
      </c>
      <c r="E51" s="75" t="s">
        <v>102</v>
      </c>
      <c r="F51" s="75" t="s">
        <v>103</v>
      </c>
      <c r="G51" s="75" t="s">
        <v>208</v>
      </c>
      <c r="H51" s="75" t="s">
        <v>209</v>
      </c>
      <c r="I51" s="45">
        <v>66240</v>
      </c>
      <c r="J51" s="45">
        <v>66240</v>
      </c>
      <c r="K51" s="76"/>
      <c r="L51" s="76"/>
      <c r="M51" s="58">
        <v>66240</v>
      </c>
      <c r="N51" s="76"/>
      <c r="O51" s="45"/>
      <c r="P51" s="45"/>
      <c r="Q51" s="45"/>
      <c r="R51" s="45"/>
      <c r="S51" s="45"/>
      <c r="T51" s="45"/>
      <c r="U51" s="45"/>
      <c r="V51" s="45"/>
      <c r="W51" s="45"/>
      <c r="X51" s="45"/>
    </row>
    <row r="52" spans="1:24" ht="20.25" customHeight="1">
      <c r="A52" s="75" t="s">
        <v>70</v>
      </c>
      <c r="B52" s="75" t="s">
        <v>70</v>
      </c>
      <c r="C52" s="75" t="s">
        <v>252</v>
      </c>
      <c r="D52" s="75" t="s">
        <v>253</v>
      </c>
      <c r="E52" s="75" t="s">
        <v>112</v>
      </c>
      <c r="F52" s="75" t="s">
        <v>113</v>
      </c>
      <c r="G52" s="75" t="s">
        <v>254</v>
      </c>
      <c r="H52" s="75" t="s">
        <v>255</v>
      </c>
      <c r="I52" s="45">
        <v>44173</v>
      </c>
      <c r="J52" s="45">
        <v>44173</v>
      </c>
      <c r="K52" s="76"/>
      <c r="L52" s="76"/>
      <c r="M52" s="58">
        <v>44173</v>
      </c>
      <c r="N52" s="76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 spans="1:24" ht="20.25" customHeight="1">
      <c r="A53" s="75" t="s">
        <v>70</v>
      </c>
      <c r="B53" s="75" t="s">
        <v>70</v>
      </c>
      <c r="C53" s="75" t="s">
        <v>256</v>
      </c>
      <c r="D53" s="75" t="s">
        <v>257</v>
      </c>
      <c r="E53" s="75" t="s">
        <v>102</v>
      </c>
      <c r="F53" s="75" t="s">
        <v>103</v>
      </c>
      <c r="G53" s="75" t="s">
        <v>258</v>
      </c>
      <c r="H53" s="75" t="s">
        <v>257</v>
      </c>
      <c r="I53" s="45">
        <v>1688</v>
      </c>
      <c r="J53" s="45">
        <v>1688</v>
      </c>
      <c r="K53" s="76"/>
      <c r="L53" s="76"/>
      <c r="M53" s="58">
        <v>1688</v>
      </c>
      <c r="N53" s="76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1:24" ht="20.25" customHeight="1">
      <c r="A54" s="75" t="s">
        <v>70</v>
      </c>
      <c r="B54" s="75" t="s">
        <v>70</v>
      </c>
      <c r="C54" s="75" t="s">
        <v>256</v>
      </c>
      <c r="D54" s="75" t="s">
        <v>257</v>
      </c>
      <c r="E54" s="75" t="s">
        <v>104</v>
      </c>
      <c r="F54" s="75" t="s">
        <v>105</v>
      </c>
      <c r="G54" s="75" t="s">
        <v>258</v>
      </c>
      <c r="H54" s="75" t="s">
        <v>257</v>
      </c>
      <c r="I54" s="45">
        <v>844</v>
      </c>
      <c r="J54" s="45">
        <v>844</v>
      </c>
      <c r="K54" s="76"/>
      <c r="L54" s="76"/>
      <c r="M54" s="58">
        <v>844</v>
      </c>
      <c r="N54" s="76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ht="20.25" customHeight="1">
      <c r="A55" s="75" t="s">
        <v>70</v>
      </c>
      <c r="B55" s="75" t="s">
        <v>70</v>
      </c>
      <c r="C55" s="75" t="s">
        <v>259</v>
      </c>
      <c r="D55" s="75" t="s">
        <v>180</v>
      </c>
      <c r="E55" s="75" t="s">
        <v>104</v>
      </c>
      <c r="F55" s="75" t="s">
        <v>105</v>
      </c>
      <c r="G55" s="75" t="s">
        <v>260</v>
      </c>
      <c r="H55" s="75" t="s">
        <v>180</v>
      </c>
      <c r="I55" s="45">
        <v>200</v>
      </c>
      <c r="J55" s="45">
        <v>200</v>
      </c>
      <c r="K55" s="76"/>
      <c r="L55" s="76"/>
      <c r="M55" s="58">
        <v>200</v>
      </c>
      <c r="N55" s="76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 spans="1:24" ht="17.25" customHeight="1">
      <c r="A56" s="152" t="s">
        <v>175</v>
      </c>
      <c r="B56" s="153"/>
      <c r="C56" s="154"/>
      <c r="D56" s="154"/>
      <c r="E56" s="154"/>
      <c r="F56" s="154"/>
      <c r="G56" s="154"/>
      <c r="H56" s="155"/>
      <c r="I56" s="45">
        <v>1157926.19</v>
      </c>
      <c r="J56" s="45">
        <v>1157926.19</v>
      </c>
      <c r="K56" s="45"/>
      <c r="L56" s="45"/>
      <c r="M56" s="58">
        <v>1157926.19</v>
      </c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</row>
  </sheetData>
  <mergeCells count="31">
    <mergeCell ref="A2:X2"/>
    <mergeCell ref="A3:H3"/>
    <mergeCell ref="I4:X4"/>
    <mergeCell ref="J5:N5"/>
    <mergeCell ref="O5:Q5"/>
    <mergeCell ref="S5:X5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A56:H56"/>
    <mergeCell ref="A4:A7"/>
    <mergeCell ref="B4:B7"/>
    <mergeCell ref="C4:C7"/>
    <mergeCell ref="D4:D7"/>
    <mergeCell ref="E4:E7"/>
    <mergeCell ref="F4:F7"/>
    <mergeCell ref="G4:G7"/>
    <mergeCell ref="H4:H7"/>
    <mergeCell ref="X6:X7"/>
    <mergeCell ref="S6:S7"/>
    <mergeCell ref="T6:T7"/>
    <mergeCell ref="U6:U7"/>
    <mergeCell ref="V6:V7"/>
    <mergeCell ref="W6:W7"/>
  </mergeCells>
  <phoneticPr fontId="16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</sheetPr>
  <dimension ref="A1:W10"/>
  <sheetViews>
    <sheetView showZeros="0" workbookViewId="0"/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32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71"/>
      <c r="E1" s="1"/>
      <c r="F1" s="1"/>
      <c r="G1" s="1"/>
      <c r="H1" s="1"/>
      <c r="U1" s="71"/>
      <c r="W1" s="72" t="s">
        <v>261</v>
      </c>
    </row>
    <row r="2" spans="1:23" ht="46.5" customHeight="1">
      <c r="A2" s="161" t="str">
        <f>"2025"&amp;"年部门项目支出预算表"</f>
        <v>2025年部门项目支出预算表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</row>
    <row r="3" spans="1:23" ht="13.5" customHeight="1">
      <c r="A3" s="162" t="str">
        <f>"单位名称："&amp;"嵩明县工商业联合会"</f>
        <v>单位名称：嵩明县工商业联合会</v>
      </c>
      <c r="B3" s="163"/>
      <c r="C3" s="163"/>
      <c r="D3" s="163"/>
      <c r="E3" s="163"/>
      <c r="F3" s="163"/>
      <c r="G3" s="163"/>
      <c r="H3" s="163"/>
      <c r="I3" s="4"/>
      <c r="J3" s="4"/>
      <c r="K3" s="4"/>
      <c r="L3" s="4"/>
      <c r="M3" s="4"/>
      <c r="N3" s="4"/>
      <c r="O3" s="4"/>
      <c r="P3" s="4"/>
      <c r="Q3" s="4"/>
      <c r="U3" s="71"/>
      <c r="W3" s="62" t="s">
        <v>1</v>
      </c>
    </row>
    <row r="4" spans="1:23" ht="21.75" customHeight="1">
      <c r="A4" s="150" t="s">
        <v>262</v>
      </c>
      <c r="B4" s="172" t="s">
        <v>186</v>
      </c>
      <c r="C4" s="150" t="s">
        <v>187</v>
      </c>
      <c r="D4" s="150" t="s">
        <v>263</v>
      </c>
      <c r="E4" s="172" t="s">
        <v>188</v>
      </c>
      <c r="F4" s="172" t="s">
        <v>189</v>
      </c>
      <c r="G4" s="172" t="s">
        <v>264</v>
      </c>
      <c r="H4" s="172" t="s">
        <v>265</v>
      </c>
      <c r="I4" s="177" t="s">
        <v>55</v>
      </c>
      <c r="J4" s="168" t="s">
        <v>266</v>
      </c>
      <c r="K4" s="132"/>
      <c r="L4" s="132"/>
      <c r="M4" s="133"/>
      <c r="N4" s="168" t="s">
        <v>194</v>
      </c>
      <c r="O4" s="132"/>
      <c r="P4" s="133"/>
      <c r="Q4" s="172" t="s">
        <v>61</v>
      </c>
      <c r="R4" s="168" t="s">
        <v>62</v>
      </c>
      <c r="S4" s="132"/>
      <c r="T4" s="132"/>
      <c r="U4" s="132"/>
      <c r="V4" s="132"/>
      <c r="W4" s="133"/>
    </row>
    <row r="5" spans="1:23" ht="21.75" customHeight="1">
      <c r="A5" s="156"/>
      <c r="B5" s="157"/>
      <c r="C5" s="156"/>
      <c r="D5" s="156"/>
      <c r="E5" s="176"/>
      <c r="F5" s="176"/>
      <c r="G5" s="176"/>
      <c r="H5" s="176"/>
      <c r="I5" s="157"/>
      <c r="J5" s="174" t="s">
        <v>58</v>
      </c>
      <c r="K5" s="138"/>
      <c r="L5" s="172" t="s">
        <v>59</v>
      </c>
      <c r="M5" s="172" t="s">
        <v>60</v>
      </c>
      <c r="N5" s="172" t="s">
        <v>58</v>
      </c>
      <c r="O5" s="172" t="s">
        <v>59</v>
      </c>
      <c r="P5" s="172" t="s">
        <v>60</v>
      </c>
      <c r="Q5" s="176"/>
      <c r="R5" s="172" t="s">
        <v>57</v>
      </c>
      <c r="S5" s="172" t="s">
        <v>64</v>
      </c>
      <c r="T5" s="172" t="s">
        <v>200</v>
      </c>
      <c r="U5" s="172" t="s">
        <v>66</v>
      </c>
      <c r="V5" s="172" t="s">
        <v>67</v>
      </c>
      <c r="W5" s="172" t="s">
        <v>68</v>
      </c>
    </row>
    <row r="6" spans="1:23" ht="21" customHeight="1">
      <c r="A6" s="157"/>
      <c r="B6" s="157"/>
      <c r="C6" s="157"/>
      <c r="D6" s="157"/>
      <c r="E6" s="157"/>
      <c r="F6" s="157"/>
      <c r="G6" s="157"/>
      <c r="H6" s="157"/>
      <c r="I6" s="157"/>
      <c r="J6" s="175" t="s">
        <v>57</v>
      </c>
      <c r="K6" s="139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</row>
    <row r="7" spans="1:23" ht="39.75" customHeight="1">
      <c r="A7" s="151"/>
      <c r="B7" s="137"/>
      <c r="C7" s="151"/>
      <c r="D7" s="151"/>
      <c r="E7" s="173"/>
      <c r="F7" s="173"/>
      <c r="G7" s="173"/>
      <c r="H7" s="173"/>
      <c r="I7" s="137"/>
      <c r="J7" s="37" t="s">
        <v>57</v>
      </c>
      <c r="K7" s="37" t="s">
        <v>267</v>
      </c>
      <c r="L7" s="173"/>
      <c r="M7" s="173"/>
      <c r="N7" s="173"/>
      <c r="O7" s="173"/>
      <c r="P7" s="173"/>
      <c r="Q7" s="173"/>
      <c r="R7" s="173"/>
      <c r="S7" s="173"/>
      <c r="T7" s="173"/>
      <c r="U7" s="137"/>
      <c r="V7" s="173"/>
      <c r="W7" s="173"/>
    </row>
    <row r="8" spans="1:23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0">
        <v>21</v>
      </c>
      <c r="V8" s="18">
        <v>22</v>
      </c>
      <c r="W8" s="10">
        <v>23</v>
      </c>
    </row>
    <row r="9" spans="1:23" ht="21.75" customHeight="1">
      <c r="A9" s="39" t="s">
        <v>268</v>
      </c>
      <c r="B9" s="39" t="s">
        <v>269</v>
      </c>
      <c r="C9" s="39" t="s">
        <v>270</v>
      </c>
      <c r="D9" s="39" t="s">
        <v>70</v>
      </c>
      <c r="E9" s="39" t="s">
        <v>106</v>
      </c>
      <c r="F9" s="39" t="s">
        <v>107</v>
      </c>
      <c r="G9" s="39" t="s">
        <v>232</v>
      </c>
      <c r="H9" s="39" t="s">
        <v>233</v>
      </c>
      <c r="I9" s="45">
        <v>50000</v>
      </c>
      <c r="J9" s="45">
        <v>50000</v>
      </c>
      <c r="K9" s="58">
        <v>50000</v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 ht="18.75" customHeight="1">
      <c r="A10" s="152" t="s">
        <v>175</v>
      </c>
      <c r="B10" s="153"/>
      <c r="C10" s="153"/>
      <c r="D10" s="153"/>
      <c r="E10" s="153"/>
      <c r="F10" s="153"/>
      <c r="G10" s="153"/>
      <c r="H10" s="116"/>
      <c r="I10" s="45">
        <v>50000</v>
      </c>
      <c r="J10" s="45">
        <v>50000</v>
      </c>
      <c r="K10" s="58">
        <v>50000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</sheetData>
  <mergeCells count="28"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  <mergeCell ref="A10:H10"/>
    <mergeCell ref="A4:A7"/>
    <mergeCell ref="B4:B7"/>
    <mergeCell ref="C4:C7"/>
    <mergeCell ref="D4:D7"/>
    <mergeCell ref="E4:E7"/>
    <mergeCell ref="F4:F7"/>
    <mergeCell ref="G4:G7"/>
    <mergeCell ref="H4:H7"/>
  </mergeCells>
  <phoneticPr fontId="16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A1:J10"/>
  <sheetViews>
    <sheetView showZeros="0" topLeftCell="A4" workbookViewId="0"/>
  </sheetViews>
  <sheetFormatPr defaultColWidth="9.125" defaultRowHeight="12" customHeight="1"/>
  <cols>
    <col min="1" max="1" width="34.25" customWidth="1"/>
    <col min="2" max="2" width="48.125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8" customHeight="1">
      <c r="J1" s="2" t="s">
        <v>271</v>
      </c>
    </row>
    <row r="2" spans="1:10" ht="39.75" customHeight="1">
      <c r="A2" s="178" t="str">
        <f>"2025"&amp;"年部门项目支出绩效目标表"</f>
        <v>2025年部门项目支出绩效目标表</v>
      </c>
      <c r="B2" s="161"/>
      <c r="C2" s="161"/>
      <c r="D2" s="161"/>
      <c r="E2" s="161"/>
      <c r="F2" s="160"/>
      <c r="G2" s="161"/>
      <c r="H2" s="160"/>
      <c r="I2" s="160"/>
      <c r="J2" s="161"/>
    </row>
    <row r="3" spans="1:10" ht="17.25" customHeight="1">
      <c r="A3" s="162" t="str">
        <f>"单位名称："&amp;"嵩明县工商业联合会"</f>
        <v>单位名称：嵩明县工商业联合会</v>
      </c>
      <c r="B3" s="93"/>
      <c r="C3" s="93"/>
      <c r="D3" s="93"/>
      <c r="E3" s="93"/>
      <c r="F3" s="93"/>
      <c r="G3" s="93"/>
      <c r="H3" s="93"/>
    </row>
    <row r="4" spans="1:10" ht="44.25" customHeight="1">
      <c r="A4" s="37" t="s">
        <v>187</v>
      </c>
      <c r="B4" s="37" t="s">
        <v>272</v>
      </c>
      <c r="C4" s="37" t="s">
        <v>273</v>
      </c>
      <c r="D4" s="37" t="s">
        <v>274</v>
      </c>
      <c r="E4" s="37" t="s">
        <v>275</v>
      </c>
      <c r="F4" s="38" t="s">
        <v>276</v>
      </c>
      <c r="G4" s="37" t="s">
        <v>277</v>
      </c>
      <c r="H4" s="38" t="s">
        <v>278</v>
      </c>
      <c r="I4" s="38" t="s">
        <v>279</v>
      </c>
      <c r="J4" s="37" t="s">
        <v>280</v>
      </c>
    </row>
    <row r="5" spans="1:10" ht="18.75" customHeight="1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18">
        <v>6</v>
      </c>
      <c r="G5" s="68">
        <v>7</v>
      </c>
      <c r="H5" s="18">
        <v>8</v>
      </c>
      <c r="I5" s="18">
        <v>9</v>
      </c>
      <c r="J5" s="68">
        <v>10</v>
      </c>
    </row>
    <row r="6" spans="1:10" ht="42" customHeight="1">
      <c r="A6" s="15" t="s">
        <v>70</v>
      </c>
      <c r="B6" s="39"/>
      <c r="C6" s="39"/>
      <c r="D6" s="39"/>
      <c r="E6" s="29"/>
      <c r="F6" s="40"/>
      <c r="G6" s="29"/>
      <c r="H6" s="40"/>
      <c r="I6" s="40"/>
      <c r="J6" s="29"/>
    </row>
    <row r="7" spans="1:10" ht="42" customHeight="1">
      <c r="A7" s="69" t="s">
        <v>70</v>
      </c>
      <c r="B7" s="11"/>
      <c r="C7" s="11"/>
      <c r="D7" s="11"/>
      <c r="E7" s="15"/>
      <c r="F7" s="11"/>
      <c r="G7" s="15"/>
      <c r="H7" s="11"/>
      <c r="I7" s="11"/>
      <c r="J7" s="15"/>
    </row>
    <row r="8" spans="1:10" ht="42" customHeight="1">
      <c r="A8" s="179" t="s">
        <v>270</v>
      </c>
      <c r="B8" s="180" t="s">
        <v>281</v>
      </c>
      <c r="C8" s="11" t="s">
        <v>282</v>
      </c>
      <c r="D8" s="11" t="s">
        <v>283</v>
      </c>
      <c r="E8" s="15" t="s">
        <v>284</v>
      </c>
      <c r="F8" s="11" t="s">
        <v>285</v>
      </c>
      <c r="G8" s="15" t="s">
        <v>286</v>
      </c>
      <c r="H8" s="11" t="s">
        <v>287</v>
      </c>
      <c r="I8" s="11" t="s">
        <v>288</v>
      </c>
      <c r="J8" s="15" t="s">
        <v>289</v>
      </c>
    </row>
    <row r="9" spans="1:10" ht="42" customHeight="1">
      <c r="A9" s="179" t="s">
        <v>270</v>
      </c>
      <c r="B9" s="180" t="s">
        <v>281</v>
      </c>
      <c r="C9" s="11" t="s">
        <v>290</v>
      </c>
      <c r="D9" s="11" t="s">
        <v>291</v>
      </c>
      <c r="E9" s="15" t="s">
        <v>292</v>
      </c>
      <c r="F9" s="11" t="s">
        <v>285</v>
      </c>
      <c r="G9" s="15" t="s">
        <v>286</v>
      </c>
      <c r="H9" s="11" t="s">
        <v>293</v>
      </c>
      <c r="I9" s="11" t="s">
        <v>294</v>
      </c>
      <c r="J9" s="15" t="s">
        <v>295</v>
      </c>
    </row>
    <row r="10" spans="1:10" ht="180.75" customHeight="1">
      <c r="A10" s="179" t="s">
        <v>270</v>
      </c>
      <c r="B10" s="180" t="s">
        <v>281</v>
      </c>
      <c r="C10" s="11" t="s">
        <v>296</v>
      </c>
      <c r="D10" s="11" t="s">
        <v>297</v>
      </c>
      <c r="E10" s="15" t="s">
        <v>298</v>
      </c>
      <c r="F10" s="11" t="s">
        <v>285</v>
      </c>
      <c r="G10" s="15" t="s">
        <v>286</v>
      </c>
      <c r="H10" s="11" t="s">
        <v>293</v>
      </c>
      <c r="I10" s="11" t="s">
        <v>294</v>
      </c>
      <c r="J10" s="15" t="s">
        <v>299</v>
      </c>
    </row>
  </sheetData>
  <mergeCells count="4">
    <mergeCell ref="A2:J2"/>
    <mergeCell ref="A3:H3"/>
    <mergeCell ref="A8:A10"/>
    <mergeCell ref="B8:B10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徐丽</cp:lastModifiedBy>
  <dcterms:created xsi:type="dcterms:W3CDTF">2025-04-16T06:49:17Z</dcterms:created>
  <dcterms:modified xsi:type="dcterms:W3CDTF">2025-04-23T07:05:41Z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095B84D5BA214F5EB9172C27D8A781C4_13</vt:lpwstr>
  </property>
  <property fmtid="{D5CDD505-2E9C-101B-9397-08002B2CF9AE}" pid="3" name="KSOProductBuildVer">
    <vt:lpwstr>2052-12.1.0.15120</vt:lpwstr>
  </property>
</Properties>
</file>