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嵩明预算修改\96嵩明县黄龙山小学\"/>
    </mc:Choice>
  </mc:AlternateContent>
  <xr:revisionPtr revIDLastSave="0" documentId="13_ncr:1_{5B35D3AC-DAB0-4EEC-931C-019AC30ED7F9}" xr6:coauthVersionLast="47" xr6:coauthVersionMax="47" xr10:uidLastSave="{00000000-0000-0000-0000-000000000000}"/>
  <bookViews>
    <workbookView xWindow="-120" yWindow="-120" windowWidth="25440" windowHeight="15390" firstSheet="14" activeTab="16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7" l="1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<sst xmlns="http://schemas.openxmlformats.org/spreadsheetml/2006/main" count="780" uniqueCount="325">
  <si>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</si>
  <si>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</si>
  <si>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</si>
  <si>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</si>
  <si>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</si>
  <si>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</si>
  <si>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</si>
  <si>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</si>
  <si>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</si>
  <si>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</si>
  <si>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</si>
  <si>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</si>
  <si>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</si>
  <si>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</si>
  <si>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</si>
  <si>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</si>
  <si>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</si>
  <si>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</si>
  <si>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</si>
  <si>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</si>
  <si>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</si>
  <si>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</si>
  <si>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</si>
  <si>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</si>
  <si>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</si>
  <si>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</si>
  <si>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</si>
  <si>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</si>
  <si>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</si>
  <si>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</si>
  <si>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</si>
  <si>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</si>
  <si>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</si>
  <si>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</si>
  <si>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</si>
  <si>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</si>
  <si>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</si>
  <si>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</si>
  <si>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</si>
  <si>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</si>
  <si>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</si>
  <si>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</si>
  <si>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</si>
  <si>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</si>
  <si>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</si>
  <si>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</si>
  <si>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</si>
  <si>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</si>
  <si>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</si>
  <si>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</si>
  <si>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</si>
  <si>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</si>
  <si>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</si>
  <si>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</si>
  <si>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</si>
  <si>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</si>
  <si>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</si>
  <si>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</si>
  <si>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</si>
  <si>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</si>
  <si>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</si>
  <si>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</si>
  <si>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</si>
  <si>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</si>
  <si>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</si>
  <si>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</si>
  <si>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</si>
  <si>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</si>
  <si>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</si>
  <si>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105028</t>
  </si>
  <si>
    <t>嵩明县黄龙山小学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</si>
  <si>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</si>
  <si>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</si>
  <si>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</si>
  <si>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</si>
  <si>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</si>
  <si>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</si>
  <si>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</si>
  <si>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</si>
  <si>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</si>
  <si>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</si>
  <si>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</si>
  <si>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</si>
  <si>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</si>
  <si>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</si>
  <si>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</si>
  <si>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</si>
  <si>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</si>
  <si>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</si>
  <si>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</si>
  <si>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</si>
  <si>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</si>
  <si>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</si>
  <si>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</si>
  <si>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</si>
  <si>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</si>
  <si>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</si>
  <si>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</si>
  <si>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</si>
  <si>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</si>
  <si>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</si>
  <si>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</si>
  <si>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</si>
  <si>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</si>
  <si>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</si>
  <si>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</si>
  <si>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</si>
  <si>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</si>
  <si>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</si>
  <si>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</si>
  <si>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</si>
  <si>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</si>
  <si>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</si>
  <si>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</si>
  <si>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</si>
  <si>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</si>
  <si>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</si>
  <si>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</si>
  <si>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</si>
  <si>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</si>
  <si>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</si>
  <si>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</si>
  <si>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</si>
  <si>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</si>
  <si>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</si>
  <si>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</si>
  <si>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</si>
  <si>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</si>
  <si>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</si>
  <si>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</si>
  <si>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</si>
  <si>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</si>
  <si>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</si>
  <si>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</si>
  <si>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</si>
  <si>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</si>
  <si>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</si>
  <si>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</si>
  <si>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</si>
  <si>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</si>
  <si>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</si>
  <si>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</si>
  <si>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</si>
  <si>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</si>
  <si>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</si>
  <si>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</si>
  <si>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</si>
  <si>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</si>
  <si>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</si>
  <si>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</si>
  <si>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</si>
  <si>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</si>
  <si>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</si>
  <si>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</si>
  <si>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</si>
  <si>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</si>
  <si>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</si>
  <si>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</si>
  <si>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</si>
  <si>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</si>
  <si>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</si>
  <si>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</si>
  <si>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</si>
  <si>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</si>
  <si>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</si>
  <si>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</si>
  <si>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</si>
  <si>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</si>
  <si>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</si>
  <si>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</si>
  <si>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</si>
  <si>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</si>
  <si>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</si>
  <si>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</si>
  <si>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备注：本单位无“三公”经费支出，此表以空表公示。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</si>
  <si>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</si>
  <si>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</si>
  <si>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</si>
  <si>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</si>
  <si>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</si>
  <si>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</si>
  <si>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</si>
  <si>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</si>
  <si>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</si>
  <si>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</si>
  <si>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</si>
  <si>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</si>
  <si>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</si>
  <si>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</si>
  <si>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</si>
  <si>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</si>
  <si>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</si>
  <si>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</si>
  <si>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</si>
  <si>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</si>
  <si>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530186231100001449904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</si>
  <si>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</si>
  <si>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</si>
  <si>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</si>
  <si>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</si>
  <si>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</si>
  <si>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</si>
  <si>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</si>
  <si>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</si>
  <si>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</si>
  <si>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530186231100001449906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</si>
  <si>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</si>
  <si>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</si>
  <si>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</si>
  <si>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</si>
  <si>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</si>
  <si>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</si>
  <si>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</si>
  <si>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</si>
  <si>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</si>
  <si>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530186231100001449908</t>
  </si>
  <si>
    <t>30113</t>
  </si>
  <si>
    <t>530186231100001449911</t>
  </si>
  <si>
    <t>生均公用经费</t>
  </si>
  <si>
    <t>30201</t>
  </si>
  <si>
    <t>办公费</t>
  </si>
  <si>
    <t>530186231100001449929</t>
  </si>
  <si>
    <t>一般公用经费</t>
  </si>
  <si>
    <t>30216</t>
  </si>
  <si>
    <t>培训费</t>
  </si>
  <si>
    <t>30229</t>
  </si>
  <si>
    <t>福利费</t>
  </si>
  <si>
    <t>530186241100002341337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</si>
  <si>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</si>
  <si>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</si>
  <si>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</si>
  <si>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</si>
  <si>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</si>
  <si>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</si>
  <si>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</si>
  <si>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</si>
  <si>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</si>
  <si>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</si>
  <si>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530186251100003802222</t>
  </si>
  <si>
    <t>嵩明县黄龙山小学校园文化建设项目尾款结转资金</t>
  </si>
  <si>
    <t>530186251100003968518</t>
  </si>
  <si>
    <t>嵩明县红十字会捐款资金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</si>
  <si>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</si>
  <si>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</si>
  <si>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</si>
  <si>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</si>
  <si>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</si>
  <si>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</si>
  <si>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</si>
  <si>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</si>
  <si>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</si>
  <si>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</si>
  <si>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</si>
  <si>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</si>
  <si>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获补对象准确率</t>
  </si>
  <si>
    <t>=</t>
  </si>
  <si>
    <t>100</t>
  </si>
  <si>
    <t>%</t>
  </si>
  <si>
    <t>定性指标</t>
  </si>
  <si>
    <t>反映获补助对象认定的准确性情况。
获补对象准确率=抽检符合标准的补助对象数/抽检实际补助对象数*100%</t>
  </si>
  <si>
    <t>获补覆盖率</t>
  </si>
  <si>
    <t>&gt;=</t>
  </si>
  <si>
    <t>获补覆盖率=实际获得补助人数（企业数）/申请符合标准人数（企业数）*100%</t>
  </si>
  <si>
    <t>效益指标</t>
  </si>
  <si>
    <t>社会效益</t>
  </si>
  <si>
    <t>政策知晓率</t>
  </si>
  <si>
    <t>反映补助政策的宣传效果情况。
政策知晓率=调查中补助政策知晓人数/调查总人数*100%</t>
  </si>
  <si>
    <t>生产生活能力提高</t>
  </si>
  <si>
    <t>反映补助促进受助对象生产生活能力提高的情况。</t>
  </si>
  <si>
    <t>满意度指标</t>
  </si>
  <si>
    <t>服务对象满意度</t>
  </si>
  <si>
    <t>受益对象满意度</t>
  </si>
  <si>
    <t>反映获补助受益对象的满意程度。</t>
  </si>
  <si>
    <t>定量指标</t>
  </si>
  <si>
    <t>生活状况改善</t>
  </si>
  <si>
    <t>反映补助促进受助对象生活状况改善的情况。</t>
  </si>
  <si>
    <t>预算06表</t>
  </si>
  <si>
    <t>政府性基金预算支出预算表</t>
  </si>
  <si>
    <t>单位名称：昆明市发展和改革委员会</t>
  </si>
  <si>
    <t>政府性基金预算支出</t>
  </si>
  <si>
    <t>备注：本单位无政府性基金预算支出，此表以空表公示。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</si>
  <si>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</si>
  <si>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</si>
  <si>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</si>
  <si>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</si>
  <si>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</si>
  <si>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</si>
  <si>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</si>
  <si>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</si>
  <si>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</si>
  <si>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</si>
  <si>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</si>
  <si>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</si>
  <si>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备注：本单位无政府采购预算支出，此表以空表公示。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</si>
  <si>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</si>
  <si>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</si>
  <si>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</si>
  <si>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</si>
  <si>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</si>
  <si>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</si>
  <si>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</si>
  <si>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备注：本单位无政府购买服务预算支出，此表以空表公示。</t>
  </si>
  <si>
    <t>预算09-1表</t>
  </si>
  <si>
    <t>单位名称（项目）</t>
  </si>
  <si>
    <t>地区</t>
  </si>
  <si>
    <t>杨林经开区</t>
  </si>
  <si>
    <t>备注：本单位无对下转移支付，此表以空表公示。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</si>
  <si>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</si>
  <si>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</si>
  <si>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</si>
  <si>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</si>
  <si>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</si>
  <si>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</si>
  <si>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</si>
  <si>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</si>
  <si>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</si>
  <si>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</si>
  <si>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</si>
  <si>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</si>
  <si>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</si>
  <si>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</si>
  <si>
    <t>备注：本单位无对下转移支付绩效目标，此表以空表公示。</t>
    <phoneticPr fontId="17" type="noConversion"/>
  </si>
  <si>
    <t>备注：本单位无新增资产配置预算，此表以空表公示。</t>
    <phoneticPr fontId="17" type="noConversion"/>
  </si>
  <si>
    <t>备注：本单位无上级转移支付补助项目支出预算，此表以空表公示。</t>
    <phoneticPr fontId="17" type="noConversion"/>
  </si>
  <si>
    <t>备注：本单位无部门项目中期规划预算，此表以空表公示。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</si>
</sst>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\-#,##0.00;;@"/>
    <numFmt numFmtId="177" formatCode="yyyy/mm/dd"/>
    <numFmt numFmtId="178" formatCode="yyyy/mm/dd\ hh:mm:ss"/>
    <numFmt numFmtId="179" formatCode="#,##0;\-#,##0;;@"/>
  </numFmts>
  <fonts count="1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176" fontId="16" fillId="0" borderId="7">
      <alignment horizontal="right" vertical="center"/>
    </xf>
    <xf numFmtId="49" fontId="16" fillId="0" borderId="7">
      <alignment horizontal="left" vertical="center" wrapText="1"/>
    </xf>
    <xf numFmtId="176" fontId="16" fillId="0" borderId="7">
      <alignment horizontal="right" vertical="center"/>
    </xf>
    <xf numFmtId="21" fontId="16" fillId="0" borderId="7">
      <alignment horizontal="right" vertical="center"/>
    </xf>
    <xf numFmtId="177" fontId="16" fillId="0" borderId="7">
      <alignment horizontal="right" vertical="center"/>
    </xf>
    <xf numFmtId="178" fontId="16" fillId="0" borderId="7">
      <alignment horizontal="right" vertical="center"/>
    </xf>
    <xf numFmtId="10" fontId="16" fillId="0" borderId="7">
      <alignment horizontal="right" vertical="center"/>
    </xf>
    <xf numFmtId="179" fontId="16" fillId="0" borderId="7">
      <alignment horizontal="right" vertical="center"/>
    </xf>
    <xf numFmtId="0" fontId="16" fillId="0" borderId="0">
      <alignment vertical="top"/>
      <protection locked="0"/>
    </xf>
  </cellStyleXfs>
  <cellXfs count="222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3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Protection="1">
      <protection locked="0"/>
    </xf>
    <xf numFmtId="0" fontId="6" fillId="0" borderId="0" xfId="0" applyFont="1"/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3" applyFont="1">
      <alignment horizontal="right" vertical="center"/>
    </xf>
    <xf numFmtId="0" fontId="9" fillId="0" borderId="0" xfId="9" applyFont="1" applyAlignment="1" applyProtection="1"/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179" fontId="5" fillId="0" borderId="7" xfId="8" applyFont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2" applyFo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7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18" fillId="0" borderId="0" xfId="9" applyFont="1" applyAlignment="1" applyProtection="1"/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>
      <alignment horizontal="right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</cellXfs>
  <cellStyles count="10">
    <cellStyle name="DateStyle" xfId="5" xr:uid="{00000000-0005-0000-0000-000035000000}"/>
    <cellStyle name="DateTimeStyle" xfId="6" xr:uid="{00000000-0005-0000-0000-000036000000}"/>
    <cellStyle name="IntegralNumberStyle" xfId="8" xr:uid="{00000000-0005-0000-0000-000038000000}"/>
    <cellStyle name="MoneyStyle" xfId="3" xr:uid="{00000000-0005-0000-0000-000033000000}"/>
    <cellStyle name="Normal" xfId="9" xr:uid="{00000000-0005-0000-0000-000039000000}"/>
    <cellStyle name="NumberStyle" xfId="1" xr:uid="{00000000-0005-0000-0000-000031000000}"/>
    <cellStyle name="PercentStyle" xfId="7" xr:uid="{00000000-0005-0000-0000-000037000000}"/>
    <cellStyle name="TextStyle" xfId="2" xr:uid="{00000000-0005-0000-0000-000032000000}"/>
    <cellStyle name="TimeStyle" xfId="4" xr:uid="{00000000-0005-0000-0000-000034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D36"/>
  <sheetViews>
    <sheetView showGridLines="0" showZeros="0" topLeftCell="A4" workbookViewId="0">
      <selection activeCell="D10" sqref="D10:D25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25"/>
      <c r="B1" s="25"/>
      <c r="C1" s="25"/>
      <c r="D1" s="36" t="s">
        <v>0</v>
      </c>
    </row>
    <row r="2" spans="1:4" ht="41.25" customHeight="1">
      <c r="A2" s="92" t="str">
        <f>"2025"&amp;"年部门财务收支预算总表"</f>
        <v>2025年部门财务收支预算总表</v>
      </c>
      <c r="B2" s="93"/>
      <c r="C2" s="93"/>
      <c r="D2" s="93"/>
    </row>
    <row r="3" spans="1:4" ht="17.25" customHeight="1">
      <c r="A3" s="94" t="str">
        <f>"单位名称："&amp;"嵩明县黄龙山小学"</f>
        <v>单位名称：嵩明县黄龙山小学</v>
      </c>
      <c r="B3" s="95"/>
      <c r="D3" s="72" t="s">
        <v>1</v>
      </c>
    </row>
    <row r="4" spans="1:4" ht="23.25" customHeight="1">
      <c r="A4" s="96" t="s">
        <v>2</v>
      </c>
      <c r="B4" s="97"/>
      <c r="C4" s="96" t="s">
        <v>3</v>
      </c>
      <c r="D4" s="97"/>
    </row>
    <row r="5" spans="1:4" ht="24" customHeight="1">
      <c r="A5" s="80" t="s">
        <v>4</v>
      </c>
      <c r="B5" s="80" t="s">
        <v>5</v>
      </c>
      <c r="C5" s="80" t="s">
        <v>6</v>
      </c>
      <c r="D5" s="80" t="s">
        <v>5</v>
      </c>
    </row>
    <row r="6" spans="1:4" ht="17.25" customHeight="1">
      <c r="A6" s="81" t="s">
        <v>7</v>
      </c>
      <c r="B6" s="45">
        <v>7608535.5300000003</v>
      </c>
      <c r="C6" s="81" t="s">
        <v>8</v>
      </c>
      <c r="D6" s="45"/>
    </row>
    <row r="7" spans="1:4" ht="17.25" customHeight="1">
      <c r="A7" s="81" t="s">
        <v>9</v>
      </c>
      <c r="B7" s="45"/>
      <c r="C7" s="81" t="s">
        <v>10</v>
      </c>
      <c r="D7" s="45"/>
    </row>
    <row r="8" spans="1:4" ht="17.25" customHeight="1">
      <c r="A8" s="81" t="s">
        <v>11</v>
      </c>
      <c r="B8" s="45"/>
      <c r="C8" s="90" t="s">
        <v>12</v>
      </c>
      <c r="D8" s="45"/>
    </row>
    <row r="9" spans="1:4" ht="17.25" customHeight="1">
      <c r="A9" s="81" t="s">
        <v>13</v>
      </c>
      <c r="B9" s="45"/>
      <c r="C9" s="90" t="s">
        <v>14</v>
      </c>
      <c r="D9" s="45"/>
    </row>
    <row r="10" spans="1:4" ht="17.25" customHeight="1">
      <c r="A10" s="81" t="s">
        <v>15</v>
      </c>
      <c r="B10" s="45">
        <v>14014.4</v>
      </c>
      <c r="C10" s="90" t="s">
        <v>16</v>
      </c>
      <c r="D10" s="45">
        <v>5408504.4000000004</v>
      </c>
    </row>
    <row r="11" spans="1:4" ht="17.25" customHeight="1">
      <c r="A11" s="81" t="s">
        <v>17</v>
      </c>
      <c r="B11" s="45"/>
      <c r="C11" s="90" t="s">
        <v>18</v>
      </c>
      <c r="D11" s="45"/>
    </row>
    <row r="12" spans="1:4" ht="17.25" customHeight="1">
      <c r="A12" s="81" t="s">
        <v>19</v>
      </c>
      <c r="B12" s="45"/>
      <c r="C12" s="17" t="s">
        <v>20</v>
      </c>
      <c r="D12" s="45"/>
    </row>
    <row r="13" spans="1:4" ht="17.25" customHeight="1">
      <c r="A13" s="81" t="s">
        <v>21</v>
      </c>
      <c r="B13" s="45">
        <v>6678</v>
      </c>
      <c r="C13" s="17" t="s">
        <v>22</v>
      </c>
      <c r="D13" s="45">
        <v>846625.31</v>
      </c>
    </row>
    <row r="14" spans="1:4" ht="17.25" customHeight="1">
      <c r="A14" s="81" t="s">
        <v>23</v>
      </c>
      <c r="B14" s="45"/>
      <c r="C14" s="17" t="s">
        <v>24</v>
      </c>
      <c r="D14" s="45">
        <v>632346.42000000004</v>
      </c>
    </row>
    <row r="15" spans="1:4" ht="17.25" customHeight="1">
      <c r="A15" s="81" t="s">
        <v>25</v>
      </c>
      <c r="B15" s="59">
        <v>7336.4</v>
      </c>
      <c r="C15" s="17" t="s">
        <v>26</v>
      </c>
      <c r="D15" s="45"/>
    </row>
    <row r="16" spans="1:4" ht="17.25" customHeight="1">
      <c r="A16" s="75"/>
      <c r="B16" s="45"/>
      <c r="C16" s="17" t="s">
        <v>27</v>
      </c>
      <c r="D16" s="45"/>
    </row>
    <row r="17" spans="1:4" ht="17.25" customHeight="1">
      <c r="A17" s="82"/>
      <c r="B17" s="45"/>
      <c r="C17" s="17" t="s">
        <v>28</v>
      </c>
      <c r="D17" s="45"/>
    </row>
    <row r="18" spans="1:4" ht="17.25" customHeight="1">
      <c r="A18" s="82"/>
      <c r="B18" s="45"/>
      <c r="C18" s="17" t="s">
        <v>29</v>
      </c>
      <c r="D18" s="45"/>
    </row>
    <row r="19" spans="1:4" ht="17.25" customHeight="1">
      <c r="A19" s="82"/>
      <c r="B19" s="45"/>
      <c r="C19" s="17" t="s">
        <v>30</v>
      </c>
      <c r="D19" s="45"/>
    </row>
    <row r="20" spans="1:4" ht="17.25" customHeight="1">
      <c r="A20" s="82"/>
      <c r="B20" s="45"/>
      <c r="C20" s="17" t="s">
        <v>31</v>
      </c>
      <c r="D20" s="45"/>
    </row>
    <row r="21" spans="1:4" ht="17.25" customHeight="1">
      <c r="A21" s="82"/>
      <c r="B21" s="45"/>
      <c r="C21" s="17" t="s">
        <v>32</v>
      </c>
      <c r="D21" s="45"/>
    </row>
    <row r="22" spans="1:4" ht="17.25" customHeight="1">
      <c r="A22" s="82"/>
      <c r="B22" s="45"/>
      <c r="C22" s="17" t="s">
        <v>33</v>
      </c>
      <c r="D22" s="45"/>
    </row>
    <row r="23" spans="1:4" ht="17.25" customHeight="1">
      <c r="A23" s="82"/>
      <c r="B23" s="45"/>
      <c r="C23" s="17" t="s">
        <v>34</v>
      </c>
      <c r="D23" s="45"/>
    </row>
    <row r="24" spans="1:4" ht="17.25" customHeight="1">
      <c r="A24" s="82"/>
      <c r="B24" s="45"/>
      <c r="C24" s="17" t="s">
        <v>35</v>
      </c>
      <c r="D24" s="45">
        <v>735073.8</v>
      </c>
    </row>
    <row r="25" spans="1:4" ht="17.25" customHeight="1">
      <c r="A25" s="82"/>
      <c r="B25" s="45"/>
      <c r="C25" s="17" t="s">
        <v>36</v>
      </c>
      <c r="D25" s="45"/>
    </row>
    <row r="26" spans="1:4" ht="17.25" customHeight="1">
      <c r="A26" s="82"/>
      <c r="B26" s="45"/>
      <c r="C26" s="75" t="s">
        <v>37</v>
      </c>
      <c r="D26" s="45"/>
    </row>
    <row r="27" spans="1:4" ht="17.25" customHeight="1">
      <c r="A27" s="82"/>
      <c r="B27" s="45"/>
      <c r="C27" s="17" t="s">
        <v>38</v>
      </c>
      <c r="D27" s="45"/>
    </row>
    <row r="28" spans="1:4" ht="16.5" customHeight="1">
      <c r="A28" s="82"/>
      <c r="B28" s="45"/>
      <c r="C28" s="17" t="s">
        <v>39</v>
      </c>
      <c r="D28" s="45"/>
    </row>
    <row r="29" spans="1:4" ht="16.5" customHeight="1">
      <c r="A29" s="82"/>
      <c r="B29" s="45"/>
      <c r="C29" s="75" t="s">
        <v>40</v>
      </c>
      <c r="D29" s="45"/>
    </row>
    <row r="30" spans="1:4" ht="17.25" customHeight="1">
      <c r="A30" s="82"/>
      <c r="B30" s="45"/>
      <c r="C30" s="75" t="s">
        <v>41</v>
      </c>
      <c r="D30" s="45"/>
    </row>
    <row r="31" spans="1:4" ht="17.25" customHeight="1">
      <c r="A31" s="82"/>
      <c r="B31" s="45"/>
      <c r="C31" s="17" t="s">
        <v>42</v>
      </c>
      <c r="D31" s="45"/>
    </row>
    <row r="32" spans="1:4" ht="16.5" customHeight="1">
      <c r="A32" s="82" t="s">
        <v>43</v>
      </c>
      <c r="B32" s="45">
        <v>7622549.9299999997</v>
      </c>
      <c r="C32" s="82" t="s">
        <v>44</v>
      </c>
      <c r="D32" s="45">
        <v>7622549.9299999997</v>
      </c>
    </row>
    <row r="33" spans="1:4" ht="16.5" customHeight="1">
      <c r="A33" s="75" t="s">
        <v>45</v>
      </c>
      <c r="B33" s="45"/>
      <c r="C33" s="75" t="s">
        <v>46</v>
      </c>
      <c r="D33" s="45"/>
    </row>
    <row r="34" spans="1:4" ht="16.5" customHeight="1">
      <c r="A34" s="17" t="s">
        <v>47</v>
      </c>
      <c r="B34" s="59"/>
      <c r="C34" s="17" t="s">
        <v>47</v>
      </c>
      <c r="D34" s="59"/>
    </row>
    <row r="35" spans="1:4" ht="16.5" customHeight="1">
      <c r="A35" s="17" t="s">
        <v>48</v>
      </c>
      <c r="B35" s="59"/>
      <c r="C35" s="17" t="s">
        <v>49</v>
      </c>
      <c r="D35" s="59"/>
    </row>
    <row r="36" spans="1:4" ht="16.5" customHeight="1">
      <c r="A36" s="83" t="s">
        <v>50</v>
      </c>
      <c r="B36" s="45">
        <v>7622549.9299999997</v>
      </c>
      <c r="C36" s="83" t="s">
        <v>51</v>
      </c>
      <c r="D36" s="45">
        <v>7622549.9299999997</v>
      </c>
    </row>
  </sheetData>
  <mergeCells count="4">
    <mergeCell ref="A2:D2"/>
    <mergeCell ref="A3:B3"/>
    <mergeCell ref="A4:B4"/>
    <mergeCell ref="C4:D4"/>
  </mergeCells>
  <phoneticPr fontId="17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Right="0"/>
  </sheetPr>
  <dimension ref="A1:F10"/>
  <sheetViews>
    <sheetView showZeros="0" workbookViewId="0">
      <selection activeCell="A10" sqref="A10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4">
        <v>1</v>
      </c>
      <c r="B1" s="65">
        <v>0</v>
      </c>
      <c r="C1" s="64">
        <v>1</v>
      </c>
      <c r="D1" s="66"/>
      <c r="E1" s="66"/>
      <c r="F1" s="63" t="s">
        <v>276</v>
      </c>
    </row>
    <row r="2" spans="1:6" ht="42" customHeight="1">
      <c r="A2" s="181" t="str">
        <f>"2025"&amp;"年部门政府性基金预算支出预算表"</f>
        <v>2025年部门政府性基金预算支出预算表</v>
      </c>
      <c r="B2" s="181" t="s">
        <v>277</v>
      </c>
      <c r="C2" s="182"/>
      <c r="D2" s="128"/>
      <c r="E2" s="128"/>
      <c r="F2" s="128"/>
    </row>
    <row r="3" spans="1:6" ht="13.5" customHeight="1">
      <c r="A3" s="162" t="str">
        <f>"单位名称："&amp;"嵩明县黄龙山小学"</f>
        <v>单位名称：嵩明县黄龙山小学</v>
      </c>
      <c r="B3" s="162" t="s">
        <v>278</v>
      </c>
      <c r="C3" s="183"/>
      <c r="D3" s="66"/>
      <c r="E3" s="66"/>
      <c r="F3" s="63" t="s">
        <v>1</v>
      </c>
    </row>
    <row r="4" spans="1:6" ht="19.5" customHeight="1">
      <c r="A4" s="136" t="s">
        <v>177</v>
      </c>
      <c r="B4" s="185" t="s">
        <v>72</v>
      </c>
      <c r="C4" s="136" t="s">
        <v>73</v>
      </c>
      <c r="D4" s="168" t="s">
        <v>279</v>
      </c>
      <c r="E4" s="132"/>
      <c r="F4" s="133"/>
    </row>
    <row r="5" spans="1:6" ht="18.75" customHeight="1">
      <c r="A5" s="159"/>
      <c r="B5" s="186"/>
      <c r="C5" s="159"/>
      <c r="D5" s="8" t="s">
        <v>55</v>
      </c>
      <c r="E5" s="7" t="s">
        <v>75</v>
      </c>
      <c r="F5" s="8" t="s">
        <v>76</v>
      </c>
    </row>
    <row r="6" spans="1:6" ht="18.75" customHeight="1">
      <c r="A6" s="38">
        <v>1</v>
      </c>
      <c r="B6" s="67" t="s">
        <v>83</v>
      </c>
      <c r="C6" s="38">
        <v>3</v>
      </c>
      <c r="D6" s="68">
        <v>4</v>
      </c>
      <c r="E6" s="68">
        <v>5</v>
      </c>
      <c r="F6" s="68">
        <v>6</v>
      </c>
    </row>
    <row r="7" spans="1:6" ht="21" customHeight="1">
      <c r="A7" s="11"/>
      <c r="B7" s="11"/>
      <c r="C7" s="11"/>
      <c r="D7" s="45"/>
      <c r="E7" s="45"/>
      <c r="F7" s="45"/>
    </row>
    <row r="8" spans="1:6" ht="21" customHeight="1">
      <c r="A8" s="11"/>
      <c r="B8" s="11"/>
      <c r="C8" s="11"/>
      <c r="D8" s="45"/>
      <c r="E8" s="45"/>
      <c r="F8" s="45"/>
    </row>
    <row r="9" spans="1:6" ht="18.75" customHeight="1">
      <c r="A9" s="113" t="s">
        <v>166</v>
      </c>
      <c r="B9" s="113" t="s">
        <v>166</v>
      </c>
      <c r="C9" s="184" t="s">
        <v>166</v>
      </c>
      <c r="D9" s="45"/>
      <c r="E9" s="45"/>
      <c r="F9" s="45"/>
    </row>
    <row r="10" spans="1:6" ht="14.25" customHeight="1">
      <c r="A10" s="46" t="s">
        <v>280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17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</sheetPr>
  <dimension ref="A1:S11"/>
  <sheetViews>
    <sheetView showZeros="0" workbookViewId="0">
      <selection activeCell="A11" sqref="A11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8"/>
      <c r="C1" s="48"/>
      <c r="R1" s="2"/>
      <c r="S1" s="2" t="s">
        <v>281</v>
      </c>
    </row>
    <row r="2" spans="1:19" ht="41.25" customHeight="1">
      <c r="A2" s="197" t="str">
        <f>"2025"&amp;"年部门政府采购预算表"</f>
        <v>2025年部门政府采购预算表</v>
      </c>
      <c r="B2" s="160"/>
      <c r="C2" s="160"/>
      <c r="D2" s="161"/>
      <c r="E2" s="161"/>
      <c r="F2" s="161"/>
      <c r="G2" s="161"/>
      <c r="H2" s="161"/>
      <c r="I2" s="161"/>
      <c r="J2" s="161"/>
      <c r="K2" s="161"/>
      <c r="L2" s="161"/>
      <c r="M2" s="160"/>
      <c r="N2" s="161"/>
      <c r="O2" s="161"/>
      <c r="P2" s="160"/>
      <c r="Q2" s="161"/>
      <c r="R2" s="160"/>
      <c r="S2" s="160"/>
    </row>
    <row r="3" spans="1:19" ht="18.75" customHeight="1">
      <c r="A3" s="143" t="str">
        <f>"单位名称："&amp;"嵩明县黄龙山小学"</f>
        <v>单位名称：嵩明县黄龙山小学</v>
      </c>
      <c r="B3" s="198"/>
      <c r="C3" s="198"/>
      <c r="D3" s="199"/>
      <c r="E3" s="199"/>
      <c r="F3" s="199"/>
      <c r="G3" s="199"/>
      <c r="H3" s="199"/>
      <c r="I3" s="4"/>
      <c r="J3" s="4"/>
      <c r="K3" s="4"/>
      <c r="L3" s="4"/>
      <c r="R3" s="5"/>
      <c r="S3" s="63" t="s">
        <v>1</v>
      </c>
    </row>
    <row r="4" spans="1:19" ht="15.75" customHeight="1">
      <c r="A4" s="172" t="s">
        <v>176</v>
      </c>
      <c r="B4" s="189" t="s">
        <v>177</v>
      </c>
      <c r="C4" s="189" t="s">
        <v>282</v>
      </c>
      <c r="D4" s="192" t="s">
        <v>283</v>
      </c>
      <c r="E4" s="192" t="s">
        <v>284</v>
      </c>
      <c r="F4" s="192" t="s">
        <v>285</v>
      </c>
      <c r="G4" s="192" t="s">
        <v>286</v>
      </c>
      <c r="H4" s="192" t="s">
        <v>287</v>
      </c>
      <c r="I4" s="200" t="s">
        <v>184</v>
      </c>
      <c r="J4" s="200"/>
      <c r="K4" s="200"/>
      <c r="L4" s="200"/>
      <c r="M4" s="166"/>
      <c r="N4" s="200"/>
      <c r="O4" s="200"/>
      <c r="P4" s="165"/>
      <c r="Q4" s="200"/>
      <c r="R4" s="166"/>
      <c r="S4" s="167"/>
    </row>
    <row r="5" spans="1:19" ht="17.25" customHeight="1">
      <c r="A5" s="176"/>
      <c r="B5" s="190"/>
      <c r="C5" s="190"/>
      <c r="D5" s="193"/>
      <c r="E5" s="193"/>
      <c r="F5" s="193"/>
      <c r="G5" s="193"/>
      <c r="H5" s="193"/>
      <c r="I5" s="193" t="s">
        <v>55</v>
      </c>
      <c r="J5" s="193" t="s">
        <v>58</v>
      </c>
      <c r="K5" s="193" t="s">
        <v>288</v>
      </c>
      <c r="L5" s="193" t="s">
        <v>289</v>
      </c>
      <c r="M5" s="195" t="s">
        <v>290</v>
      </c>
      <c r="N5" s="201" t="s">
        <v>291</v>
      </c>
      <c r="O5" s="201"/>
      <c r="P5" s="202"/>
      <c r="Q5" s="201"/>
      <c r="R5" s="203"/>
      <c r="S5" s="191"/>
    </row>
    <row r="6" spans="1:19" ht="54" customHeight="1">
      <c r="A6" s="173"/>
      <c r="B6" s="191"/>
      <c r="C6" s="191"/>
      <c r="D6" s="194"/>
      <c r="E6" s="194"/>
      <c r="F6" s="194"/>
      <c r="G6" s="194"/>
      <c r="H6" s="194"/>
      <c r="I6" s="194"/>
      <c r="J6" s="194" t="s">
        <v>57</v>
      </c>
      <c r="K6" s="194"/>
      <c r="L6" s="194"/>
      <c r="M6" s="196"/>
      <c r="N6" s="51" t="s">
        <v>57</v>
      </c>
      <c r="O6" s="51" t="s">
        <v>64</v>
      </c>
      <c r="P6" s="50" t="s">
        <v>65</v>
      </c>
      <c r="Q6" s="51" t="s">
        <v>66</v>
      </c>
      <c r="R6" s="56" t="s">
        <v>67</v>
      </c>
      <c r="S6" s="50" t="s">
        <v>68</v>
      </c>
    </row>
    <row r="7" spans="1:19" ht="18" customHeight="1">
      <c r="A7" s="60">
        <v>1</v>
      </c>
      <c r="B7" s="60" t="s">
        <v>83</v>
      </c>
      <c r="C7" s="61">
        <v>3</v>
      </c>
      <c r="D7" s="61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60">
        <v>10</v>
      </c>
      <c r="K7" s="60">
        <v>11</v>
      </c>
      <c r="L7" s="60">
        <v>12</v>
      </c>
      <c r="M7" s="60">
        <v>13</v>
      </c>
      <c r="N7" s="60">
        <v>14</v>
      </c>
      <c r="O7" s="60">
        <v>15</v>
      </c>
      <c r="P7" s="60">
        <v>16</v>
      </c>
      <c r="Q7" s="60">
        <v>17</v>
      </c>
      <c r="R7" s="60">
        <v>18</v>
      </c>
      <c r="S7" s="60">
        <v>19</v>
      </c>
    </row>
    <row r="8" spans="1:19" ht="21" customHeight="1">
      <c r="A8" s="52"/>
      <c r="B8" s="53"/>
      <c r="C8" s="53"/>
      <c r="D8" s="54"/>
      <c r="E8" s="54"/>
      <c r="F8" s="54"/>
      <c r="G8" s="62"/>
      <c r="H8" s="45"/>
      <c r="I8" s="45"/>
      <c r="J8" s="45"/>
      <c r="K8" s="45"/>
      <c r="L8" s="45"/>
      <c r="M8" s="45"/>
      <c r="N8" s="45"/>
      <c r="O8" s="45"/>
      <c r="P8" s="59"/>
      <c r="Q8" s="59"/>
      <c r="R8" s="45"/>
      <c r="S8" s="45"/>
    </row>
    <row r="9" spans="1:19" ht="21" customHeight="1">
      <c r="A9" s="204" t="s">
        <v>166</v>
      </c>
      <c r="B9" s="205"/>
      <c r="C9" s="205"/>
      <c r="D9" s="206"/>
      <c r="E9" s="206"/>
      <c r="F9" s="206"/>
      <c r="G9" s="100"/>
      <c r="H9" s="45"/>
      <c r="I9" s="45"/>
      <c r="J9" s="45"/>
      <c r="K9" s="45"/>
      <c r="L9" s="45"/>
      <c r="M9" s="45"/>
      <c r="N9" s="45"/>
      <c r="O9" s="45"/>
      <c r="P9" s="59"/>
      <c r="Q9" s="59"/>
      <c r="R9" s="45"/>
      <c r="S9" s="45"/>
    </row>
    <row r="10" spans="1:19" ht="21" customHeight="1">
      <c r="A10" s="143" t="s">
        <v>292</v>
      </c>
      <c r="B10" s="162"/>
      <c r="C10" s="162"/>
      <c r="D10" s="143"/>
      <c r="E10" s="143"/>
      <c r="F10" s="143"/>
      <c r="G10" s="187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</row>
    <row r="11" spans="1:19" ht="14.25" customHeight="1">
      <c r="A11" s="46" t="s">
        <v>293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honeticPr fontId="17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</sheetPr>
  <dimension ref="A1:T10"/>
  <sheetViews>
    <sheetView showZeros="0" workbookViewId="0">
      <selection activeCell="A10" sqref="A10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47"/>
      <c r="B1" s="48"/>
      <c r="C1" s="48"/>
      <c r="D1" s="48"/>
      <c r="E1" s="48"/>
      <c r="F1" s="48"/>
      <c r="G1" s="48"/>
      <c r="H1" s="47"/>
      <c r="I1" s="47"/>
      <c r="J1" s="47"/>
      <c r="K1" s="47"/>
      <c r="L1" s="47"/>
      <c r="M1" s="47"/>
      <c r="N1" s="55"/>
      <c r="O1" s="47"/>
      <c r="P1" s="47"/>
      <c r="Q1" s="48"/>
      <c r="R1" s="47"/>
      <c r="S1" s="57"/>
      <c r="T1" s="57" t="s">
        <v>294</v>
      </c>
    </row>
    <row r="2" spans="1:20" ht="41.25" customHeight="1">
      <c r="A2" s="197" t="str">
        <f>"2025"&amp;"年部门政府购买服务预算表"</f>
        <v>2025年部门政府购买服务预算表</v>
      </c>
      <c r="B2" s="160"/>
      <c r="C2" s="160"/>
      <c r="D2" s="160"/>
      <c r="E2" s="160"/>
      <c r="F2" s="160"/>
      <c r="G2" s="160"/>
      <c r="H2" s="207"/>
      <c r="I2" s="207"/>
      <c r="J2" s="207"/>
      <c r="K2" s="207"/>
      <c r="L2" s="207"/>
      <c r="M2" s="207"/>
      <c r="N2" s="208"/>
      <c r="O2" s="207"/>
      <c r="P2" s="207"/>
      <c r="Q2" s="160"/>
      <c r="R2" s="207"/>
      <c r="S2" s="208"/>
      <c r="T2" s="160"/>
    </row>
    <row r="3" spans="1:20" ht="22.5" customHeight="1">
      <c r="A3" s="209" t="str">
        <f>"单位名称："&amp;"嵩明县黄龙山小学"</f>
        <v>单位名称：嵩明县黄龙山小学</v>
      </c>
      <c r="B3" s="198"/>
      <c r="C3" s="198"/>
      <c r="D3" s="198"/>
      <c r="E3" s="198"/>
      <c r="F3" s="198"/>
      <c r="G3" s="198"/>
      <c r="H3" s="210"/>
      <c r="I3" s="210"/>
      <c r="J3" s="42"/>
      <c r="K3" s="42"/>
      <c r="L3" s="42"/>
      <c r="M3" s="42"/>
      <c r="N3" s="55"/>
      <c r="O3" s="47"/>
      <c r="P3" s="47"/>
      <c r="Q3" s="48"/>
      <c r="R3" s="47"/>
      <c r="S3" s="58"/>
      <c r="T3" s="57" t="s">
        <v>1</v>
      </c>
    </row>
    <row r="4" spans="1:20" ht="24" customHeight="1">
      <c r="A4" s="172" t="s">
        <v>176</v>
      </c>
      <c r="B4" s="189" t="s">
        <v>177</v>
      </c>
      <c r="C4" s="189" t="s">
        <v>282</v>
      </c>
      <c r="D4" s="189" t="s">
        <v>295</v>
      </c>
      <c r="E4" s="189" t="s">
        <v>296</v>
      </c>
      <c r="F4" s="189" t="s">
        <v>297</v>
      </c>
      <c r="G4" s="189" t="s">
        <v>298</v>
      </c>
      <c r="H4" s="192" t="s">
        <v>299</v>
      </c>
      <c r="I4" s="192" t="s">
        <v>300</v>
      </c>
      <c r="J4" s="200" t="s">
        <v>184</v>
      </c>
      <c r="K4" s="200"/>
      <c r="L4" s="200"/>
      <c r="M4" s="200"/>
      <c r="N4" s="166"/>
      <c r="O4" s="200"/>
      <c r="P4" s="200"/>
      <c r="Q4" s="165"/>
      <c r="R4" s="200"/>
      <c r="S4" s="166"/>
      <c r="T4" s="167"/>
    </row>
    <row r="5" spans="1:20" ht="24" customHeight="1">
      <c r="A5" s="176"/>
      <c r="B5" s="190"/>
      <c r="C5" s="190"/>
      <c r="D5" s="190"/>
      <c r="E5" s="190"/>
      <c r="F5" s="190"/>
      <c r="G5" s="190"/>
      <c r="H5" s="193"/>
      <c r="I5" s="193"/>
      <c r="J5" s="193" t="s">
        <v>55</v>
      </c>
      <c r="K5" s="193" t="s">
        <v>58</v>
      </c>
      <c r="L5" s="193" t="s">
        <v>288</v>
      </c>
      <c r="M5" s="193" t="s">
        <v>289</v>
      </c>
      <c r="N5" s="195" t="s">
        <v>290</v>
      </c>
      <c r="O5" s="201" t="s">
        <v>291</v>
      </c>
      <c r="P5" s="201"/>
      <c r="Q5" s="202"/>
      <c r="R5" s="201"/>
      <c r="S5" s="203"/>
      <c r="T5" s="191"/>
    </row>
    <row r="6" spans="1:20" ht="54" customHeight="1">
      <c r="A6" s="173"/>
      <c r="B6" s="191"/>
      <c r="C6" s="191"/>
      <c r="D6" s="191"/>
      <c r="E6" s="191"/>
      <c r="F6" s="191"/>
      <c r="G6" s="191"/>
      <c r="H6" s="194"/>
      <c r="I6" s="194"/>
      <c r="J6" s="194"/>
      <c r="K6" s="194" t="s">
        <v>57</v>
      </c>
      <c r="L6" s="194"/>
      <c r="M6" s="194"/>
      <c r="N6" s="196"/>
      <c r="O6" s="51" t="s">
        <v>57</v>
      </c>
      <c r="P6" s="51" t="s">
        <v>64</v>
      </c>
      <c r="Q6" s="50" t="s">
        <v>65</v>
      </c>
      <c r="R6" s="51" t="s">
        <v>66</v>
      </c>
      <c r="S6" s="56" t="s">
        <v>67</v>
      </c>
      <c r="T6" s="50" t="s">
        <v>68</v>
      </c>
    </row>
    <row r="7" spans="1:20" ht="17.25" customHeight="1">
      <c r="A7" s="9">
        <v>1</v>
      </c>
      <c r="B7" s="50">
        <v>2</v>
      </c>
      <c r="C7" s="9">
        <v>3</v>
      </c>
      <c r="D7" s="9">
        <v>4</v>
      </c>
      <c r="E7" s="50">
        <v>5</v>
      </c>
      <c r="F7" s="9">
        <v>6</v>
      </c>
      <c r="G7" s="9">
        <v>7</v>
      </c>
      <c r="H7" s="50">
        <v>8</v>
      </c>
      <c r="I7" s="9">
        <v>9</v>
      </c>
      <c r="J7" s="9">
        <v>10</v>
      </c>
      <c r="K7" s="50">
        <v>11</v>
      </c>
      <c r="L7" s="9">
        <v>12</v>
      </c>
      <c r="M7" s="9">
        <v>13</v>
      </c>
      <c r="N7" s="50">
        <v>14</v>
      </c>
      <c r="O7" s="9">
        <v>15</v>
      </c>
      <c r="P7" s="9">
        <v>16</v>
      </c>
      <c r="Q7" s="50">
        <v>17</v>
      </c>
      <c r="R7" s="9">
        <v>18</v>
      </c>
      <c r="S7" s="9">
        <v>19</v>
      </c>
      <c r="T7" s="9">
        <v>20</v>
      </c>
    </row>
    <row r="8" spans="1:20" ht="21" customHeight="1">
      <c r="A8" s="52"/>
      <c r="B8" s="53"/>
      <c r="C8" s="53"/>
      <c r="D8" s="53"/>
      <c r="E8" s="53"/>
      <c r="F8" s="53"/>
      <c r="G8" s="53"/>
      <c r="H8" s="54"/>
      <c r="I8" s="54"/>
      <c r="J8" s="45"/>
      <c r="K8" s="45"/>
      <c r="L8" s="45"/>
      <c r="M8" s="45"/>
      <c r="N8" s="45"/>
      <c r="O8" s="45"/>
      <c r="P8" s="45"/>
      <c r="Q8" s="59"/>
      <c r="R8" s="59"/>
      <c r="S8" s="45"/>
      <c r="T8" s="45"/>
    </row>
    <row r="9" spans="1:20" ht="21" customHeight="1">
      <c r="A9" s="204" t="s">
        <v>166</v>
      </c>
      <c r="B9" s="205"/>
      <c r="C9" s="205"/>
      <c r="D9" s="205"/>
      <c r="E9" s="205"/>
      <c r="F9" s="205"/>
      <c r="G9" s="205"/>
      <c r="H9" s="206"/>
      <c r="I9" s="110"/>
      <c r="J9" s="45"/>
      <c r="K9" s="45"/>
      <c r="L9" s="45"/>
      <c r="M9" s="45"/>
      <c r="N9" s="45"/>
      <c r="O9" s="45"/>
      <c r="P9" s="45"/>
      <c r="Q9" s="59"/>
      <c r="R9" s="59"/>
      <c r="S9" s="45"/>
      <c r="T9" s="45"/>
    </row>
    <row r="10" spans="1:20" ht="14.25" customHeight="1">
      <c r="A10" s="46" t="s">
        <v>301</v>
      </c>
    </row>
  </sheetData>
  <mergeCells count="19"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A2:T2"/>
    <mergeCell ref="A3:I3"/>
    <mergeCell ref="J4:T4"/>
    <mergeCell ref="O5:T5"/>
    <mergeCell ref="J5:J6"/>
    <mergeCell ref="K5:K6"/>
  </mergeCells>
  <phoneticPr fontId="17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</sheetPr>
  <dimension ref="A1:E9"/>
  <sheetViews>
    <sheetView showZeros="0" workbookViewId="0">
      <selection activeCell="A9" sqref="A9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7.25" customHeight="1">
      <c r="D1" s="41"/>
      <c r="E1" s="2" t="s">
        <v>302</v>
      </c>
    </row>
    <row r="2" spans="1:5" ht="41.25" customHeight="1">
      <c r="A2" s="197" t="str">
        <f>"2025"&amp;"年对下转移支付预算表"</f>
        <v>2025年对下转移支付预算表</v>
      </c>
      <c r="B2" s="161"/>
      <c r="C2" s="161"/>
      <c r="D2" s="161"/>
      <c r="E2" s="160"/>
    </row>
    <row r="3" spans="1:5" ht="18" customHeight="1">
      <c r="A3" s="209" t="str">
        <f>"单位名称："&amp;"嵩明县黄龙山小学"</f>
        <v>单位名称：嵩明县黄龙山小学</v>
      </c>
      <c r="B3" s="210"/>
      <c r="C3" s="210"/>
      <c r="D3" s="211"/>
      <c r="E3" s="5" t="s">
        <v>1</v>
      </c>
    </row>
    <row r="4" spans="1:5" ht="19.5" customHeight="1">
      <c r="A4" s="177" t="s">
        <v>303</v>
      </c>
      <c r="B4" s="168" t="s">
        <v>184</v>
      </c>
      <c r="C4" s="132"/>
      <c r="D4" s="132"/>
      <c r="E4" s="38" t="s">
        <v>304</v>
      </c>
    </row>
    <row r="5" spans="1:5" ht="40.5" customHeight="1">
      <c r="A5" s="137"/>
      <c r="B5" s="14" t="s">
        <v>55</v>
      </c>
      <c r="C5" s="6" t="s">
        <v>58</v>
      </c>
      <c r="D5" s="43" t="s">
        <v>288</v>
      </c>
      <c r="E5" s="18" t="s">
        <v>305</v>
      </c>
    </row>
    <row r="6" spans="1:5" ht="19.5" customHeight="1">
      <c r="A6" s="10">
        <v>1</v>
      </c>
      <c r="B6" s="10">
        <v>2</v>
      </c>
      <c r="C6" s="10">
        <v>3</v>
      </c>
      <c r="D6" s="44">
        <v>4</v>
      </c>
      <c r="E6" s="18">
        <v>5</v>
      </c>
    </row>
    <row r="7" spans="1:5" ht="19.5" customHeight="1">
      <c r="A7" s="15"/>
      <c r="B7" s="45"/>
      <c r="C7" s="45"/>
      <c r="D7" s="45"/>
      <c r="E7" s="45"/>
    </row>
    <row r="8" spans="1:5" ht="19.5" customHeight="1">
      <c r="A8" s="39"/>
      <c r="B8" s="45"/>
      <c r="C8" s="45"/>
      <c r="D8" s="45"/>
      <c r="E8" s="45"/>
    </row>
    <row r="9" spans="1:5" ht="14.25" customHeight="1">
      <c r="A9" s="46" t="s">
        <v>306</v>
      </c>
    </row>
  </sheetData>
  <mergeCells count="4">
    <mergeCell ref="A2:E2"/>
    <mergeCell ref="A3:D3"/>
    <mergeCell ref="B4:D4"/>
    <mergeCell ref="A4:A5"/>
  </mergeCells>
  <phoneticPr fontId="17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</sheetPr>
  <dimension ref="A1:J8"/>
  <sheetViews>
    <sheetView showZeros="0" zoomScale="85" zoomScaleNormal="85" workbookViewId="0">
      <selection activeCell="B11" sqref="B11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" t="s">
        <v>307</v>
      </c>
    </row>
    <row r="2" spans="1:10" ht="41.25" customHeight="1">
      <c r="A2" s="178" t="str">
        <f>"2025"&amp;"年对下转移支付绩效目标表"</f>
        <v>2025年对下转移支付绩效目标表</v>
      </c>
      <c r="B2" s="161"/>
      <c r="C2" s="161"/>
      <c r="D2" s="161"/>
      <c r="E2" s="161"/>
      <c r="F2" s="160"/>
      <c r="G2" s="161"/>
      <c r="H2" s="160"/>
      <c r="I2" s="160"/>
      <c r="J2" s="161"/>
    </row>
    <row r="3" spans="1:10" ht="17.25" customHeight="1">
      <c r="A3" s="162" t="str">
        <f>"单位名称："&amp;"嵩明县黄龙山小学"</f>
        <v>单位名称：嵩明县黄龙山小学</v>
      </c>
      <c r="B3" s="93"/>
      <c r="C3" s="93"/>
      <c r="D3" s="93"/>
      <c r="E3" s="93"/>
      <c r="F3" s="93"/>
      <c r="G3" s="93"/>
      <c r="H3" s="93"/>
    </row>
    <row r="4" spans="1:10" ht="44.25" customHeight="1">
      <c r="A4" s="37" t="s">
        <v>303</v>
      </c>
      <c r="B4" s="37" t="s">
        <v>243</v>
      </c>
      <c r="C4" s="37" t="s">
        <v>244</v>
      </c>
      <c r="D4" s="37" t="s">
        <v>245</v>
      </c>
      <c r="E4" s="37" t="s">
        <v>246</v>
      </c>
      <c r="F4" s="38" t="s">
        <v>247</v>
      </c>
      <c r="G4" s="37" t="s">
        <v>248</v>
      </c>
      <c r="H4" s="38" t="s">
        <v>249</v>
      </c>
      <c r="I4" s="38" t="s">
        <v>250</v>
      </c>
      <c r="J4" s="37" t="s">
        <v>251</v>
      </c>
    </row>
    <row r="5" spans="1:10" ht="14.25" customHeight="1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8">
        <v>6</v>
      </c>
      <c r="G5" s="37">
        <v>7</v>
      </c>
      <c r="H5" s="38">
        <v>8</v>
      </c>
      <c r="I5" s="38">
        <v>9</v>
      </c>
      <c r="J5" s="37">
        <v>10</v>
      </c>
    </row>
    <row r="6" spans="1:10" ht="42" customHeight="1">
      <c r="A6" s="15"/>
      <c r="B6" s="39"/>
      <c r="C6" s="39"/>
      <c r="D6" s="39"/>
      <c r="E6" s="29"/>
      <c r="F6" s="40"/>
      <c r="G6" s="29"/>
      <c r="H6" s="40"/>
      <c r="I6" s="40"/>
      <c r="J6" s="29"/>
    </row>
    <row r="7" spans="1:10" ht="42" customHeight="1">
      <c r="A7" s="15"/>
      <c r="B7" s="11"/>
      <c r="C7" s="11"/>
      <c r="D7" s="11"/>
      <c r="E7" s="15"/>
      <c r="F7" s="11"/>
      <c r="G7" s="15"/>
      <c r="H7" s="11"/>
      <c r="I7" s="11"/>
      <c r="J7" s="15"/>
    </row>
    <row r="8" spans="1:10" ht="12" customHeight="1">
      <c r="A8" s="91" t="s">
        <v>321</v>
      </c>
    </row>
  </sheetData>
  <mergeCells count="2">
    <mergeCell ref="A2:J2"/>
    <mergeCell ref="A3:H3"/>
  </mergeCells>
  <phoneticPr fontId="17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Right="0"/>
  </sheetPr>
  <dimension ref="A1:I9"/>
  <sheetViews>
    <sheetView showZeros="0" workbookViewId="0">
      <selection activeCell="A9" sqref="A9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20"/>
      <c r="B1" s="21"/>
      <c r="C1" s="21"/>
      <c r="D1" s="22"/>
      <c r="E1" s="22"/>
      <c r="F1" s="22"/>
      <c r="G1" s="21"/>
      <c r="H1" s="21"/>
      <c r="I1" s="35" t="s">
        <v>308</v>
      </c>
    </row>
    <row r="2" spans="1:9" ht="41.25" customHeight="1">
      <c r="A2" s="92" t="str">
        <f>"2025"&amp;"年新增资产配置预算表"</f>
        <v>2025年新增资产配置预算表</v>
      </c>
      <c r="B2" s="142"/>
      <c r="C2" s="142"/>
      <c r="D2" s="141"/>
      <c r="E2" s="141"/>
      <c r="F2" s="141"/>
      <c r="G2" s="142"/>
      <c r="H2" s="142"/>
      <c r="I2" s="141"/>
    </row>
    <row r="3" spans="1:9" ht="14.25" customHeight="1">
      <c r="A3" s="94" t="str">
        <f>"单位名称："&amp;"嵩明县黄龙山小学"</f>
        <v>单位名称：嵩明县黄龙山小学</v>
      </c>
      <c r="B3" s="212"/>
      <c r="C3" s="212"/>
      <c r="D3" s="25"/>
      <c r="F3" s="24"/>
      <c r="G3" s="23"/>
      <c r="H3" s="23"/>
      <c r="I3" s="36" t="s">
        <v>1</v>
      </c>
    </row>
    <row r="4" spans="1:9" ht="28.5" customHeight="1">
      <c r="A4" s="145" t="s">
        <v>176</v>
      </c>
      <c r="B4" s="146" t="s">
        <v>177</v>
      </c>
      <c r="C4" s="104" t="s">
        <v>309</v>
      </c>
      <c r="D4" s="145" t="s">
        <v>310</v>
      </c>
      <c r="E4" s="145" t="s">
        <v>311</v>
      </c>
      <c r="F4" s="145" t="s">
        <v>312</v>
      </c>
      <c r="G4" s="146" t="s">
        <v>313</v>
      </c>
      <c r="H4" s="213"/>
      <c r="I4" s="145"/>
    </row>
    <row r="5" spans="1:9" ht="21" customHeight="1">
      <c r="A5" s="104"/>
      <c r="B5" s="149"/>
      <c r="C5" s="149"/>
      <c r="D5" s="148"/>
      <c r="E5" s="149"/>
      <c r="F5" s="149"/>
      <c r="G5" s="26" t="s">
        <v>286</v>
      </c>
      <c r="H5" s="26" t="s">
        <v>314</v>
      </c>
      <c r="I5" s="26" t="s">
        <v>315</v>
      </c>
    </row>
    <row r="6" spans="1:9" ht="17.25" customHeight="1">
      <c r="A6" s="27" t="s">
        <v>82</v>
      </c>
      <c r="B6" s="28" t="s">
        <v>83</v>
      </c>
      <c r="C6" s="27" t="s">
        <v>84</v>
      </c>
      <c r="D6" s="29" t="s">
        <v>85</v>
      </c>
      <c r="E6" s="27" t="s">
        <v>86</v>
      </c>
      <c r="F6" s="28" t="s">
        <v>87</v>
      </c>
      <c r="G6" s="30" t="s">
        <v>88</v>
      </c>
      <c r="H6" s="29" t="s">
        <v>89</v>
      </c>
      <c r="I6" s="29">
        <v>9</v>
      </c>
    </row>
    <row r="7" spans="1:9" ht="19.5" customHeight="1">
      <c r="A7" s="31"/>
      <c r="B7" s="17"/>
      <c r="C7" s="17"/>
      <c r="D7" s="15"/>
      <c r="E7" s="11"/>
      <c r="F7" s="30"/>
      <c r="G7" s="32"/>
      <c r="H7" s="33"/>
      <c r="I7" s="33"/>
    </row>
    <row r="8" spans="1:9" ht="19.5" customHeight="1">
      <c r="A8" s="214" t="s">
        <v>55</v>
      </c>
      <c r="B8" s="215"/>
      <c r="C8" s="215"/>
      <c r="D8" s="216"/>
      <c r="E8" s="217"/>
      <c r="F8" s="217"/>
      <c r="G8" s="32"/>
      <c r="H8" s="33"/>
      <c r="I8" s="33"/>
    </row>
    <row r="9" spans="1:9" ht="14.25" customHeight="1">
      <c r="A9" s="91" t="s">
        <v>322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honeticPr fontId="17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Right="0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1"/>
      <c r="E1" s="1"/>
      <c r="F1" s="1"/>
      <c r="G1" s="1"/>
      <c r="K1" s="2" t="s">
        <v>316</v>
      </c>
    </row>
    <row r="2" spans="1:11" ht="41.25" customHeight="1">
      <c r="A2" s="161" t="str">
        <f>"2025"&amp;"年上级转移支付补助项目支出预算表"</f>
        <v>2025年上级转移支付补助项目支出预算表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ht="13.5" customHeight="1">
      <c r="A3" s="162" t="str">
        <f>"单位名称："&amp;"嵩明县黄龙山小学"</f>
        <v>单位名称：嵩明县黄龙山小学</v>
      </c>
      <c r="B3" s="163"/>
      <c r="C3" s="163"/>
      <c r="D3" s="163"/>
      <c r="E3" s="163"/>
      <c r="F3" s="163"/>
      <c r="G3" s="163"/>
      <c r="H3" s="4"/>
      <c r="I3" s="4"/>
      <c r="J3" s="4"/>
      <c r="K3" s="5" t="s">
        <v>1</v>
      </c>
    </row>
    <row r="4" spans="1:11" ht="21.75" customHeight="1">
      <c r="A4" s="150" t="s">
        <v>231</v>
      </c>
      <c r="B4" s="150" t="s">
        <v>179</v>
      </c>
      <c r="C4" s="150" t="s">
        <v>232</v>
      </c>
      <c r="D4" s="172" t="s">
        <v>180</v>
      </c>
      <c r="E4" s="172" t="s">
        <v>181</v>
      </c>
      <c r="F4" s="172" t="s">
        <v>233</v>
      </c>
      <c r="G4" s="172" t="s">
        <v>234</v>
      </c>
      <c r="H4" s="177" t="s">
        <v>55</v>
      </c>
      <c r="I4" s="168" t="s">
        <v>317</v>
      </c>
      <c r="J4" s="132"/>
      <c r="K4" s="133"/>
    </row>
    <row r="5" spans="1:11" ht="21.75" customHeight="1">
      <c r="A5" s="156"/>
      <c r="B5" s="156"/>
      <c r="C5" s="156"/>
      <c r="D5" s="176"/>
      <c r="E5" s="176"/>
      <c r="F5" s="176"/>
      <c r="G5" s="176"/>
      <c r="H5" s="157"/>
      <c r="I5" s="172" t="s">
        <v>58</v>
      </c>
      <c r="J5" s="172" t="s">
        <v>59</v>
      </c>
      <c r="K5" s="172" t="s">
        <v>60</v>
      </c>
    </row>
    <row r="6" spans="1:11" ht="40.5" customHeight="1">
      <c r="A6" s="151"/>
      <c r="B6" s="151"/>
      <c r="C6" s="151"/>
      <c r="D6" s="173"/>
      <c r="E6" s="173"/>
      <c r="F6" s="173"/>
      <c r="G6" s="173"/>
      <c r="H6" s="137"/>
      <c r="I6" s="173" t="s">
        <v>57</v>
      </c>
      <c r="J6" s="173"/>
      <c r="K6" s="173"/>
    </row>
    <row r="7" spans="1:11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8">
        <v>10</v>
      </c>
      <c r="K7" s="18">
        <v>11</v>
      </c>
    </row>
    <row r="8" spans="1:11" ht="18.75" customHeight="1">
      <c r="A8" s="15"/>
      <c r="B8" s="11"/>
      <c r="C8" s="15"/>
      <c r="D8" s="15"/>
      <c r="E8" s="15"/>
      <c r="F8" s="15"/>
      <c r="G8" s="15"/>
      <c r="H8" s="16"/>
      <c r="I8" s="19"/>
      <c r="J8" s="19"/>
      <c r="K8" s="16"/>
    </row>
    <row r="9" spans="1:11" ht="18.75" customHeight="1">
      <c r="A9" s="17"/>
      <c r="B9" s="11"/>
      <c r="C9" s="11"/>
      <c r="D9" s="11"/>
      <c r="E9" s="11"/>
      <c r="F9" s="11"/>
      <c r="G9" s="11"/>
      <c r="H9" s="13"/>
      <c r="I9" s="13"/>
      <c r="J9" s="13"/>
      <c r="K9" s="16"/>
    </row>
    <row r="10" spans="1:11" ht="18.75" customHeight="1">
      <c r="A10" s="152" t="s">
        <v>166</v>
      </c>
      <c r="B10" s="153"/>
      <c r="C10" s="153"/>
      <c r="D10" s="153"/>
      <c r="E10" s="153"/>
      <c r="F10" s="153"/>
      <c r="G10" s="116"/>
      <c r="H10" s="13"/>
      <c r="I10" s="13"/>
      <c r="J10" s="13"/>
      <c r="K10" s="16"/>
    </row>
    <row r="11" spans="1:11" ht="14.25" customHeight="1">
      <c r="A11" s="91" t="s">
        <v>323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7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Right="0"/>
  </sheetPr>
  <dimension ref="A1:G11"/>
  <sheetViews>
    <sheetView showZeros="0" tabSelected="1" workbookViewId="0">
      <selection activeCell="C19" sqref="C19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1"/>
      <c r="G1" s="2" t="s">
        <v>318</v>
      </c>
    </row>
    <row r="2" spans="1:7" ht="41.25" customHeight="1">
      <c r="A2" s="161" t="str">
        <f>"2025"&amp;"年部门项目中期规划预算表"</f>
        <v>2025年部门项目中期规划预算表</v>
      </c>
      <c r="B2" s="161"/>
      <c r="C2" s="161"/>
      <c r="D2" s="161"/>
      <c r="E2" s="161"/>
      <c r="F2" s="161"/>
      <c r="G2" s="161"/>
    </row>
    <row r="3" spans="1:7" ht="13.5" customHeight="1">
      <c r="A3" s="162" t="str">
        <f>"单位名称："&amp;"嵩明县黄龙山小学"</f>
        <v>单位名称：嵩明县黄龙山小学</v>
      </c>
      <c r="B3" s="163"/>
      <c r="C3" s="163"/>
      <c r="D3" s="163"/>
      <c r="E3" s="4"/>
      <c r="F3" s="4"/>
      <c r="G3" s="5" t="s">
        <v>1</v>
      </c>
    </row>
    <row r="4" spans="1:7" ht="21.75" customHeight="1">
      <c r="A4" s="150" t="s">
        <v>232</v>
      </c>
      <c r="B4" s="150" t="s">
        <v>231</v>
      </c>
      <c r="C4" s="150" t="s">
        <v>179</v>
      </c>
      <c r="D4" s="172" t="s">
        <v>319</v>
      </c>
      <c r="E4" s="168" t="s">
        <v>58</v>
      </c>
      <c r="F4" s="132"/>
      <c r="G4" s="133"/>
    </row>
    <row r="5" spans="1:7" ht="21.75" customHeight="1">
      <c r="A5" s="156"/>
      <c r="B5" s="156"/>
      <c r="C5" s="156"/>
      <c r="D5" s="176"/>
      <c r="E5" s="221" t="str">
        <f>"2025"&amp;"年"</f>
        <v>2025年</v>
      </c>
      <c r="F5" s="172" t="str">
        <f>("2025"+1)&amp;"年"</f>
        <v>2026年</v>
      </c>
      <c r="G5" s="172" t="str">
        <f>("2025"+2)&amp;"年"</f>
        <v>2027年</v>
      </c>
    </row>
    <row r="6" spans="1:7" ht="40.5" customHeight="1">
      <c r="A6" s="151"/>
      <c r="B6" s="151"/>
      <c r="C6" s="151"/>
      <c r="D6" s="173"/>
      <c r="E6" s="137"/>
      <c r="F6" s="173" t="s">
        <v>57</v>
      </c>
      <c r="G6" s="173"/>
    </row>
    <row r="7" spans="1:7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17.25" customHeight="1">
      <c r="A8" s="11"/>
      <c r="B8" s="12"/>
      <c r="C8" s="12"/>
      <c r="D8" s="11"/>
      <c r="E8" s="13"/>
      <c r="F8" s="13"/>
      <c r="G8" s="13"/>
    </row>
    <row r="9" spans="1:7" ht="18.75" customHeight="1">
      <c r="A9" s="11"/>
      <c r="B9" s="11"/>
      <c r="C9" s="11"/>
      <c r="D9" s="11"/>
      <c r="E9" s="13"/>
      <c r="F9" s="13"/>
      <c r="G9" s="13"/>
    </row>
    <row r="10" spans="1:7" ht="18.75" customHeight="1">
      <c r="A10" s="218" t="s">
        <v>55</v>
      </c>
      <c r="B10" s="219" t="s">
        <v>320</v>
      </c>
      <c r="C10" s="219"/>
      <c r="D10" s="220"/>
      <c r="E10" s="13"/>
      <c r="F10" s="13"/>
      <c r="G10" s="13"/>
    </row>
    <row r="11" spans="1:7" ht="14.25" customHeight="1">
      <c r="A11" s="91" t="s">
        <v>324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1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S9"/>
  <sheetViews>
    <sheetView showGridLines="0" showZeros="0" workbookViewId="0">
      <selection activeCell="D36" sqref="D36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111" t="s">
        <v>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41.25" customHeight="1">
      <c r="A2" s="92" t="str">
        <f>"2025"&amp;"年部门收入预算表"</f>
        <v>2025年部门收入预算表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17.25" customHeight="1">
      <c r="A3" s="94" t="str">
        <f>"单位名称："&amp;"嵩明县黄龙山小学"</f>
        <v>单位名称：嵩明县黄龙山小学</v>
      </c>
      <c r="B3" s="93"/>
      <c r="S3" s="25" t="s">
        <v>1</v>
      </c>
    </row>
    <row r="4" spans="1:19" ht="21.75" customHeight="1">
      <c r="A4" s="106" t="s">
        <v>53</v>
      </c>
      <c r="B4" s="109" t="s">
        <v>54</v>
      </c>
      <c r="C4" s="109" t="s">
        <v>55</v>
      </c>
      <c r="D4" s="112" t="s">
        <v>56</v>
      </c>
      <c r="E4" s="112"/>
      <c r="F4" s="112"/>
      <c r="G4" s="112"/>
      <c r="H4" s="112"/>
      <c r="I4" s="113"/>
      <c r="J4" s="112"/>
      <c r="K4" s="112"/>
      <c r="L4" s="112"/>
      <c r="M4" s="112"/>
      <c r="N4" s="114"/>
      <c r="O4" s="112" t="s">
        <v>45</v>
      </c>
      <c r="P4" s="112"/>
      <c r="Q4" s="112"/>
      <c r="R4" s="112"/>
      <c r="S4" s="114"/>
    </row>
    <row r="5" spans="1:19" ht="27" customHeight="1">
      <c r="A5" s="107"/>
      <c r="B5" s="98"/>
      <c r="C5" s="98"/>
      <c r="D5" s="98" t="s">
        <v>57</v>
      </c>
      <c r="E5" s="98" t="s">
        <v>58</v>
      </c>
      <c r="F5" s="98" t="s">
        <v>59</v>
      </c>
      <c r="G5" s="98" t="s">
        <v>60</v>
      </c>
      <c r="H5" s="98" t="s">
        <v>61</v>
      </c>
      <c r="I5" s="101" t="s">
        <v>62</v>
      </c>
      <c r="J5" s="102"/>
      <c r="K5" s="102"/>
      <c r="L5" s="102"/>
      <c r="M5" s="102"/>
      <c r="N5" s="103"/>
      <c r="O5" s="98" t="s">
        <v>57</v>
      </c>
      <c r="P5" s="98" t="s">
        <v>58</v>
      </c>
      <c r="Q5" s="98" t="s">
        <v>59</v>
      </c>
      <c r="R5" s="98" t="s">
        <v>60</v>
      </c>
      <c r="S5" s="98" t="s">
        <v>63</v>
      </c>
    </row>
    <row r="6" spans="1:19" ht="30" customHeight="1">
      <c r="A6" s="108"/>
      <c r="B6" s="110"/>
      <c r="C6" s="100"/>
      <c r="D6" s="100"/>
      <c r="E6" s="100"/>
      <c r="F6" s="100"/>
      <c r="G6" s="100"/>
      <c r="H6" s="100"/>
      <c r="I6" s="40" t="s">
        <v>57</v>
      </c>
      <c r="J6" s="89" t="s">
        <v>64</v>
      </c>
      <c r="K6" s="89" t="s">
        <v>65</v>
      </c>
      <c r="L6" s="89" t="s">
        <v>66</v>
      </c>
      <c r="M6" s="89" t="s">
        <v>67</v>
      </c>
      <c r="N6" s="89" t="s">
        <v>68</v>
      </c>
      <c r="O6" s="99"/>
      <c r="P6" s="99"/>
      <c r="Q6" s="99"/>
      <c r="R6" s="99"/>
      <c r="S6" s="100"/>
    </row>
    <row r="7" spans="1:19" ht="15" customHeight="1">
      <c r="A7" s="8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40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  <c r="S7" s="88">
        <v>19</v>
      </c>
    </row>
    <row r="8" spans="1:19" ht="18" customHeight="1">
      <c r="A8" s="11" t="s">
        <v>69</v>
      </c>
      <c r="B8" s="11" t="s">
        <v>70</v>
      </c>
      <c r="C8" s="59">
        <v>7622549.9299999997</v>
      </c>
      <c r="D8" s="45">
        <v>7622549.9299999997</v>
      </c>
      <c r="E8" s="45">
        <v>7608535.5300000003</v>
      </c>
      <c r="F8" s="45"/>
      <c r="G8" s="45"/>
      <c r="H8" s="45"/>
      <c r="I8" s="45">
        <v>14014.4</v>
      </c>
      <c r="J8" s="45"/>
      <c r="K8" s="45"/>
      <c r="L8" s="45">
        <v>6678</v>
      </c>
      <c r="M8" s="45"/>
      <c r="N8" s="45">
        <v>7336.4</v>
      </c>
      <c r="O8" s="45"/>
      <c r="P8" s="45"/>
      <c r="Q8" s="45"/>
      <c r="R8" s="45"/>
      <c r="S8" s="45"/>
    </row>
    <row r="9" spans="1:19" ht="18" customHeight="1">
      <c r="A9" s="104" t="s">
        <v>55</v>
      </c>
      <c r="B9" s="105"/>
      <c r="C9" s="45">
        <v>7622549.9299999997</v>
      </c>
      <c r="D9" s="45">
        <v>7622549.9299999997</v>
      </c>
      <c r="E9" s="45">
        <v>7608535.5300000003</v>
      </c>
      <c r="F9" s="45"/>
      <c r="G9" s="45"/>
      <c r="H9" s="45"/>
      <c r="I9" s="45">
        <v>14014.4</v>
      </c>
      <c r="J9" s="45"/>
      <c r="K9" s="45"/>
      <c r="L9" s="45">
        <v>6678</v>
      </c>
      <c r="M9" s="45"/>
      <c r="N9" s="45">
        <v>7336.4</v>
      </c>
      <c r="O9" s="45"/>
      <c r="P9" s="45"/>
      <c r="Q9" s="45"/>
      <c r="R9" s="45"/>
      <c r="S9" s="4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honeticPr fontId="1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O23"/>
  <sheetViews>
    <sheetView showGridLines="0" showZeros="0" topLeftCell="A4" workbookViewId="0">
      <selection activeCell="J23" activeCellId="1" sqref="D23 J23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21" t="s">
        <v>71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41.25" customHeight="1">
      <c r="A2" s="92" t="str">
        <f>"2025"&amp;"年部门支出预算表"</f>
        <v>2025年部门支出预算表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7.25" customHeight="1">
      <c r="A3" s="94" t="str">
        <f>"单位名称："&amp;"嵩明县黄龙山小学"</f>
        <v>单位名称：嵩明县黄龙山小学</v>
      </c>
      <c r="B3" s="93"/>
      <c r="O3" s="25" t="s">
        <v>1</v>
      </c>
    </row>
    <row r="4" spans="1:15" ht="27" customHeight="1">
      <c r="A4" s="117" t="s">
        <v>72</v>
      </c>
      <c r="B4" s="117" t="s">
        <v>73</v>
      </c>
      <c r="C4" s="117" t="s">
        <v>55</v>
      </c>
      <c r="D4" s="122" t="s">
        <v>58</v>
      </c>
      <c r="E4" s="123"/>
      <c r="F4" s="124"/>
      <c r="G4" s="120" t="s">
        <v>59</v>
      </c>
      <c r="H4" s="120" t="s">
        <v>60</v>
      </c>
      <c r="I4" s="120" t="s">
        <v>74</v>
      </c>
      <c r="J4" s="122" t="s">
        <v>62</v>
      </c>
      <c r="K4" s="123"/>
      <c r="L4" s="123"/>
      <c r="M4" s="123"/>
      <c r="N4" s="125"/>
      <c r="O4" s="126"/>
    </row>
    <row r="5" spans="1:15" ht="42" customHeight="1">
      <c r="A5" s="118"/>
      <c r="B5" s="118"/>
      <c r="C5" s="119"/>
      <c r="D5" s="85" t="s">
        <v>57</v>
      </c>
      <c r="E5" s="85" t="s">
        <v>75</v>
      </c>
      <c r="F5" s="85" t="s">
        <v>76</v>
      </c>
      <c r="G5" s="119"/>
      <c r="H5" s="119"/>
      <c r="I5" s="127"/>
      <c r="J5" s="85" t="s">
        <v>57</v>
      </c>
      <c r="K5" s="80" t="s">
        <v>77</v>
      </c>
      <c r="L5" s="80" t="s">
        <v>78</v>
      </c>
      <c r="M5" s="80" t="s">
        <v>79</v>
      </c>
      <c r="N5" s="80" t="s">
        <v>80</v>
      </c>
      <c r="O5" s="80" t="s">
        <v>81</v>
      </c>
    </row>
    <row r="6" spans="1:15" ht="18" customHeight="1">
      <c r="A6" s="27" t="s">
        <v>82</v>
      </c>
      <c r="B6" s="27" t="s">
        <v>83</v>
      </c>
      <c r="C6" s="27" t="s">
        <v>84</v>
      </c>
      <c r="D6" s="30" t="s">
        <v>85</v>
      </c>
      <c r="E6" s="30" t="s">
        <v>86</v>
      </c>
      <c r="F6" s="30" t="s">
        <v>87</v>
      </c>
      <c r="G6" s="30" t="s">
        <v>88</v>
      </c>
      <c r="H6" s="30" t="s">
        <v>89</v>
      </c>
      <c r="I6" s="30" t="s">
        <v>90</v>
      </c>
      <c r="J6" s="30" t="s">
        <v>91</v>
      </c>
      <c r="K6" s="30" t="s">
        <v>92</v>
      </c>
      <c r="L6" s="30" t="s">
        <v>93</v>
      </c>
      <c r="M6" s="30" t="s">
        <v>94</v>
      </c>
      <c r="N6" s="27" t="s">
        <v>95</v>
      </c>
      <c r="O6" s="30" t="s">
        <v>96</v>
      </c>
    </row>
    <row r="7" spans="1:15" ht="21" customHeight="1">
      <c r="A7" s="31" t="s">
        <v>97</v>
      </c>
      <c r="B7" s="31" t="s">
        <v>98</v>
      </c>
      <c r="C7" s="45">
        <v>5408504.4000000004</v>
      </c>
      <c r="D7" s="45">
        <v>5394490</v>
      </c>
      <c r="E7" s="45">
        <v>5394490</v>
      </c>
      <c r="F7" s="45"/>
      <c r="G7" s="45"/>
      <c r="H7" s="45"/>
      <c r="I7" s="45"/>
      <c r="J7" s="45">
        <v>14014.4</v>
      </c>
      <c r="K7" s="45"/>
      <c r="L7" s="45"/>
      <c r="M7" s="45">
        <v>6678</v>
      </c>
      <c r="N7" s="45"/>
      <c r="O7" s="45">
        <v>7336.4</v>
      </c>
    </row>
    <row r="8" spans="1:15" ht="21" customHeight="1">
      <c r="A8" s="86" t="s">
        <v>99</v>
      </c>
      <c r="B8" s="86" t="s">
        <v>100</v>
      </c>
      <c r="C8" s="45">
        <v>5408504.4000000004</v>
      </c>
      <c r="D8" s="45">
        <v>5394490</v>
      </c>
      <c r="E8" s="45">
        <v>5394490</v>
      </c>
      <c r="F8" s="45"/>
      <c r="G8" s="45"/>
      <c r="H8" s="45"/>
      <c r="I8" s="45"/>
      <c r="J8" s="45">
        <v>14014.4</v>
      </c>
      <c r="K8" s="45"/>
      <c r="L8" s="45"/>
      <c r="M8" s="45">
        <v>6678</v>
      </c>
      <c r="N8" s="45"/>
      <c r="O8" s="45">
        <v>7336.4</v>
      </c>
    </row>
    <row r="9" spans="1:15" ht="21" customHeight="1">
      <c r="A9" s="87" t="s">
        <v>101</v>
      </c>
      <c r="B9" s="87" t="s">
        <v>102</v>
      </c>
      <c r="C9" s="45">
        <v>5408504.4000000004</v>
      </c>
      <c r="D9" s="45">
        <v>5394490</v>
      </c>
      <c r="E9" s="45">
        <v>5394490</v>
      </c>
      <c r="F9" s="45"/>
      <c r="G9" s="45"/>
      <c r="H9" s="45"/>
      <c r="I9" s="45"/>
      <c r="J9" s="45">
        <v>14014.4</v>
      </c>
      <c r="K9" s="45"/>
      <c r="L9" s="45"/>
      <c r="M9" s="45">
        <v>6678</v>
      </c>
      <c r="N9" s="45"/>
      <c r="O9" s="45">
        <v>7336.4</v>
      </c>
    </row>
    <row r="10" spans="1:15" ht="21" customHeight="1">
      <c r="A10" s="31" t="s">
        <v>103</v>
      </c>
      <c r="B10" s="31" t="s">
        <v>104</v>
      </c>
      <c r="C10" s="45">
        <v>846625.31</v>
      </c>
      <c r="D10" s="45">
        <v>846625.31</v>
      </c>
      <c r="E10" s="45">
        <v>846625.31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5" ht="21" customHeight="1">
      <c r="A11" s="86" t="s">
        <v>105</v>
      </c>
      <c r="B11" s="86" t="s">
        <v>106</v>
      </c>
      <c r="C11" s="45">
        <v>811138</v>
      </c>
      <c r="D11" s="45">
        <v>811138</v>
      </c>
      <c r="E11" s="45">
        <v>811138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ht="21" customHeight="1">
      <c r="A12" s="87" t="s">
        <v>107</v>
      </c>
      <c r="B12" s="87" t="s">
        <v>108</v>
      </c>
      <c r="C12" s="45">
        <v>811138</v>
      </c>
      <c r="D12" s="45">
        <v>811138</v>
      </c>
      <c r="E12" s="45">
        <v>811138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 ht="21" customHeight="1">
      <c r="A13" s="86" t="s">
        <v>109</v>
      </c>
      <c r="B13" s="86" t="s">
        <v>110</v>
      </c>
      <c r="C13" s="45">
        <v>35487.31</v>
      </c>
      <c r="D13" s="45">
        <v>35487.31</v>
      </c>
      <c r="E13" s="45">
        <v>35487.31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ht="21" customHeight="1">
      <c r="A14" s="87" t="s">
        <v>111</v>
      </c>
      <c r="B14" s="87" t="s">
        <v>110</v>
      </c>
      <c r="C14" s="45">
        <v>35487.31</v>
      </c>
      <c r="D14" s="45">
        <v>35487.31</v>
      </c>
      <c r="E14" s="45">
        <v>35487.31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15" ht="21" customHeight="1">
      <c r="A15" s="31" t="s">
        <v>112</v>
      </c>
      <c r="B15" s="31" t="s">
        <v>113</v>
      </c>
      <c r="C15" s="45">
        <v>632346.42000000004</v>
      </c>
      <c r="D15" s="45">
        <v>632346.42000000004</v>
      </c>
      <c r="E15" s="45">
        <v>632346.42000000004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 ht="21" customHeight="1">
      <c r="A16" s="86" t="s">
        <v>114</v>
      </c>
      <c r="B16" s="86" t="s">
        <v>115</v>
      </c>
      <c r="C16" s="45">
        <v>632346.42000000004</v>
      </c>
      <c r="D16" s="45">
        <v>632346.42000000004</v>
      </c>
      <c r="E16" s="45">
        <v>632346.42000000004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 ht="21" customHeight="1">
      <c r="A17" s="87" t="s">
        <v>116</v>
      </c>
      <c r="B17" s="87" t="s">
        <v>117</v>
      </c>
      <c r="C17" s="45">
        <v>367129.99</v>
      </c>
      <c r="D17" s="45">
        <v>367129.99</v>
      </c>
      <c r="E17" s="45">
        <v>367129.99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ht="21" customHeight="1">
      <c r="A18" s="87" t="s">
        <v>118</v>
      </c>
      <c r="B18" s="87" t="s">
        <v>119</v>
      </c>
      <c r="C18" s="45">
        <v>232360.75</v>
      </c>
      <c r="D18" s="45">
        <v>232360.75</v>
      </c>
      <c r="E18" s="45">
        <v>232360.75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ht="21" customHeight="1">
      <c r="A19" s="87" t="s">
        <v>120</v>
      </c>
      <c r="B19" s="87" t="s">
        <v>121</v>
      </c>
      <c r="C19" s="45">
        <v>32855.68</v>
      </c>
      <c r="D19" s="45">
        <v>32855.68</v>
      </c>
      <c r="E19" s="45">
        <v>32855.68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ht="21" customHeight="1">
      <c r="A20" s="31" t="s">
        <v>122</v>
      </c>
      <c r="B20" s="31" t="s">
        <v>123</v>
      </c>
      <c r="C20" s="45">
        <v>735073.8</v>
      </c>
      <c r="D20" s="45">
        <v>735073.8</v>
      </c>
      <c r="E20" s="45">
        <v>735073.8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5" ht="21" customHeight="1">
      <c r="A21" s="86" t="s">
        <v>124</v>
      </c>
      <c r="B21" s="86" t="s">
        <v>125</v>
      </c>
      <c r="C21" s="45">
        <v>735073.8</v>
      </c>
      <c r="D21" s="45">
        <v>735073.8</v>
      </c>
      <c r="E21" s="45">
        <v>735073.8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ht="21" customHeight="1">
      <c r="A22" s="87" t="s">
        <v>126</v>
      </c>
      <c r="B22" s="87" t="s">
        <v>127</v>
      </c>
      <c r="C22" s="45">
        <v>735073.8</v>
      </c>
      <c r="D22" s="45">
        <v>735073.8</v>
      </c>
      <c r="E22" s="45">
        <v>735073.8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15" ht="21" customHeight="1">
      <c r="A23" s="115" t="s">
        <v>55</v>
      </c>
      <c r="B23" s="116"/>
      <c r="C23" s="45">
        <v>7622549.9299999997</v>
      </c>
      <c r="D23" s="45">
        <v>7608535.5300000003</v>
      </c>
      <c r="E23" s="45">
        <v>7608535.5300000003</v>
      </c>
      <c r="F23" s="45"/>
      <c r="G23" s="45"/>
      <c r="H23" s="45"/>
      <c r="I23" s="45"/>
      <c r="J23" s="45">
        <v>14014.4</v>
      </c>
      <c r="K23" s="45"/>
      <c r="L23" s="45"/>
      <c r="M23" s="45">
        <v>6678</v>
      </c>
      <c r="N23" s="45"/>
      <c r="O23" s="45">
        <v>7336.4</v>
      </c>
    </row>
  </sheetData>
  <mergeCells count="12">
    <mergeCell ref="A1:O1"/>
    <mergeCell ref="A2:O2"/>
    <mergeCell ref="A3:B3"/>
    <mergeCell ref="D4:F4"/>
    <mergeCell ref="J4:O4"/>
    <mergeCell ref="H4:H5"/>
    <mergeCell ref="I4:I5"/>
    <mergeCell ref="A23:B23"/>
    <mergeCell ref="A4:A5"/>
    <mergeCell ref="B4:B5"/>
    <mergeCell ref="C4:C5"/>
    <mergeCell ref="G4:G5"/>
  </mergeCells>
  <phoneticPr fontId="1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A1:D34"/>
  <sheetViews>
    <sheetView showGridLines="0" showZeros="0" topLeftCell="A10" workbookViewId="0">
      <selection activeCell="D11" sqref="D11:D26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23"/>
      <c r="B1" s="25"/>
      <c r="C1" s="25"/>
      <c r="D1" s="25" t="s">
        <v>128</v>
      </c>
    </row>
    <row r="2" spans="1:4" ht="41.25" customHeight="1">
      <c r="A2" s="92" t="str">
        <f>"2025"&amp;"年部门财政拨款收支预算总表"</f>
        <v>2025年部门财政拨款收支预算总表</v>
      </c>
      <c r="B2" s="93"/>
      <c r="C2" s="93"/>
      <c r="D2" s="93"/>
    </row>
    <row r="3" spans="1:4" ht="17.25" customHeight="1">
      <c r="A3" s="94" t="str">
        <f>"单位名称："&amp;"嵩明县黄龙山小学"</f>
        <v>单位名称：嵩明县黄龙山小学</v>
      </c>
      <c r="B3" s="95"/>
      <c r="D3" s="25" t="s">
        <v>1</v>
      </c>
    </row>
    <row r="4" spans="1:4" ht="17.25" customHeight="1">
      <c r="A4" s="96" t="s">
        <v>2</v>
      </c>
      <c r="B4" s="97"/>
      <c r="C4" s="96" t="s">
        <v>3</v>
      </c>
      <c r="D4" s="97"/>
    </row>
    <row r="5" spans="1:4" ht="18.75" customHeight="1">
      <c r="A5" s="80" t="s">
        <v>4</v>
      </c>
      <c r="B5" s="80" t="s">
        <v>5</v>
      </c>
      <c r="C5" s="80" t="s">
        <v>6</v>
      </c>
      <c r="D5" s="80" t="s">
        <v>5</v>
      </c>
    </row>
    <row r="6" spans="1:4" ht="16.5" customHeight="1">
      <c r="A6" s="81" t="s">
        <v>129</v>
      </c>
      <c r="B6" s="45">
        <v>7608535.5300000003</v>
      </c>
      <c r="C6" s="81" t="s">
        <v>130</v>
      </c>
      <c r="D6" s="59">
        <v>7608535.5300000003</v>
      </c>
    </row>
    <row r="7" spans="1:4" ht="16.5" customHeight="1">
      <c r="A7" s="81" t="s">
        <v>131</v>
      </c>
      <c r="B7" s="45">
        <v>7608535.5300000003</v>
      </c>
      <c r="C7" s="81" t="s">
        <v>132</v>
      </c>
      <c r="D7" s="59"/>
    </row>
    <row r="8" spans="1:4" ht="16.5" customHeight="1">
      <c r="A8" s="81" t="s">
        <v>133</v>
      </c>
      <c r="B8" s="45"/>
      <c r="C8" s="81" t="s">
        <v>134</v>
      </c>
      <c r="D8" s="59"/>
    </row>
    <row r="9" spans="1:4" ht="16.5" customHeight="1">
      <c r="A9" s="81" t="s">
        <v>135</v>
      </c>
      <c r="B9" s="45"/>
      <c r="C9" s="81" t="s">
        <v>136</v>
      </c>
      <c r="D9" s="59"/>
    </row>
    <row r="10" spans="1:4" ht="16.5" customHeight="1">
      <c r="A10" s="81" t="s">
        <v>137</v>
      </c>
      <c r="B10" s="45"/>
      <c r="C10" s="81" t="s">
        <v>138</v>
      </c>
      <c r="D10" s="59"/>
    </row>
    <row r="11" spans="1:4" ht="16.5" customHeight="1">
      <c r="A11" s="81" t="s">
        <v>131</v>
      </c>
      <c r="B11" s="45"/>
      <c r="C11" s="81" t="s">
        <v>139</v>
      </c>
      <c r="D11" s="59">
        <v>5394490</v>
      </c>
    </row>
    <row r="12" spans="1:4" ht="16.5" customHeight="1">
      <c r="A12" s="75" t="s">
        <v>133</v>
      </c>
      <c r="B12" s="45"/>
      <c r="C12" s="39" t="s">
        <v>140</v>
      </c>
      <c r="D12" s="59"/>
    </row>
    <row r="13" spans="1:4" ht="16.5" customHeight="1">
      <c r="A13" s="75" t="s">
        <v>135</v>
      </c>
      <c r="B13" s="45"/>
      <c r="C13" s="39" t="s">
        <v>141</v>
      </c>
      <c r="D13" s="59"/>
    </row>
    <row r="14" spans="1:4" ht="16.5" customHeight="1">
      <c r="A14" s="82"/>
      <c r="B14" s="45"/>
      <c r="C14" s="39" t="s">
        <v>142</v>
      </c>
      <c r="D14" s="59">
        <v>846625.31</v>
      </c>
    </row>
    <row r="15" spans="1:4" ht="16.5" customHeight="1">
      <c r="A15" s="82"/>
      <c r="B15" s="45"/>
      <c r="C15" s="39" t="s">
        <v>143</v>
      </c>
      <c r="D15" s="59">
        <v>632346.42000000004</v>
      </c>
    </row>
    <row r="16" spans="1:4" ht="16.5" customHeight="1">
      <c r="A16" s="82"/>
      <c r="B16" s="45"/>
      <c r="C16" s="39" t="s">
        <v>144</v>
      </c>
      <c r="D16" s="59"/>
    </row>
    <row r="17" spans="1:4" ht="16.5" customHeight="1">
      <c r="A17" s="82"/>
      <c r="B17" s="45"/>
      <c r="C17" s="39" t="s">
        <v>145</v>
      </c>
      <c r="D17" s="59"/>
    </row>
    <row r="18" spans="1:4" ht="16.5" customHeight="1">
      <c r="A18" s="82"/>
      <c r="B18" s="45"/>
      <c r="C18" s="39" t="s">
        <v>146</v>
      </c>
      <c r="D18" s="59"/>
    </row>
    <row r="19" spans="1:4" ht="16.5" customHeight="1">
      <c r="A19" s="82"/>
      <c r="B19" s="45"/>
      <c r="C19" s="39" t="s">
        <v>147</v>
      </c>
      <c r="D19" s="59"/>
    </row>
    <row r="20" spans="1:4" ht="16.5" customHeight="1">
      <c r="A20" s="82"/>
      <c r="B20" s="45"/>
      <c r="C20" s="39" t="s">
        <v>148</v>
      </c>
      <c r="D20" s="59"/>
    </row>
    <row r="21" spans="1:4" ht="16.5" customHeight="1">
      <c r="A21" s="82"/>
      <c r="B21" s="45"/>
      <c r="C21" s="39" t="s">
        <v>149</v>
      </c>
      <c r="D21" s="59"/>
    </row>
    <row r="22" spans="1:4" ht="16.5" customHeight="1">
      <c r="A22" s="82"/>
      <c r="B22" s="45"/>
      <c r="C22" s="39" t="s">
        <v>150</v>
      </c>
      <c r="D22" s="59"/>
    </row>
    <row r="23" spans="1:4" ht="16.5" customHeight="1">
      <c r="A23" s="82"/>
      <c r="B23" s="45"/>
      <c r="C23" s="39" t="s">
        <v>151</v>
      </c>
      <c r="D23" s="59"/>
    </row>
    <row r="24" spans="1:4" ht="16.5" customHeight="1">
      <c r="A24" s="82"/>
      <c r="B24" s="45"/>
      <c r="C24" s="39" t="s">
        <v>152</v>
      </c>
      <c r="D24" s="59"/>
    </row>
    <row r="25" spans="1:4" ht="16.5" customHeight="1">
      <c r="A25" s="82"/>
      <c r="B25" s="45"/>
      <c r="C25" s="39" t="s">
        <v>153</v>
      </c>
      <c r="D25" s="59">
        <v>735073.8</v>
      </c>
    </row>
    <row r="26" spans="1:4" ht="16.5" customHeight="1">
      <c r="A26" s="82"/>
      <c r="B26" s="45"/>
      <c r="C26" s="39" t="s">
        <v>154</v>
      </c>
      <c r="D26" s="59"/>
    </row>
    <row r="27" spans="1:4" ht="16.5" customHeight="1">
      <c r="A27" s="82"/>
      <c r="B27" s="45"/>
      <c r="C27" s="39" t="s">
        <v>155</v>
      </c>
      <c r="D27" s="59"/>
    </row>
    <row r="28" spans="1:4" ht="16.5" customHeight="1">
      <c r="A28" s="82"/>
      <c r="B28" s="45"/>
      <c r="C28" s="39" t="s">
        <v>156</v>
      </c>
      <c r="D28" s="59"/>
    </row>
    <row r="29" spans="1:4" ht="16.5" customHeight="1">
      <c r="A29" s="82"/>
      <c r="B29" s="45"/>
      <c r="C29" s="39" t="s">
        <v>157</v>
      </c>
      <c r="D29" s="59"/>
    </row>
    <row r="30" spans="1:4" ht="16.5" customHeight="1">
      <c r="A30" s="82"/>
      <c r="B30" s="45"/>
      <c r="C30" s="39" t="s">
        <v>158</v>
      </c>
      <c r="D30" s="59"/>
    </row>
    <row r="31" spans="1:4" ht="16.5" customHeight="1">
      <c r="A31" s="82"/>
      <c r="B31" s="45"/>
      <c r="C31" s="75" t="s">
        <v>159</v>
      </c>
      <c r="D31" s="59"/>
    </row>
    <row r="32" spans="1:4" ht="16.5" customHeight="1">
      <c r="A32" s="82"/>
      <c r="B32" s="45"/>
      <c r="C32" s="75" t="s">
        <v>160</v>
      </c>
      <c r="D32" s="59"/>
    </row>
    <row r="33" spans="1:4" ht="16.5" customHeight="1">
      <c r="A33" s="82"/>
      <c r="B33" s="45"/>
      <c r="C33" s="15" t="s">
        <v>161</v>
      </c>
      <c r="D33" s="59"/>
    </row>
    <row r="34" spans="1:4" ht="15" customHeight="1">
      <c r="A34" s="83" t="s">
        <v>50</v>
      </c>
      <c r="B34" s="84">
        <v>7608535.5300000003</v>
      </c>
      <c r="C34" s="83" t="s">
        <v>51</v>
      </c>
      <c r="D34" s="84">
        <v>7608535.5300000003</v>
      </c>
    </row>
  </sheetData>
  <mergeCells count="4">
    <mergeCell ref="A2:D2"/>
    <mergeCell ref="A3:B3"/>
    <mergeCell ref="A4:B4"/>
    <mergeCell ref="C4:D4"/>
  </mergeCells>
  <phoneticPr fontId="1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A1:G23"/>
  <sheetViews>
    <sheetView showZeros="0" workbookViewId="0">
      <selection activeCell="E23" sqref="E23:F23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71"/>
      <c r="F1" s="41"/>
      <c r="G1" s="72" t="s">
        <v>162</v>
      </c>
    </row>
    <row r="2" spans="1:7" ht="41.25" customHeight="1">
      <c r="A2" s="128" t="str">
        <f>"2025"&amp;"年一般公共预算支出预算表（按功能科目分类）"</f>
        <v>2025年一般公共预算支出预算表（按功能科目分类）</v>
      </c>
      <c r="B2" s="128"/>
      <c r="C2" s="128"/>
      <c r="D2" s="128"/>
      <c r="E2" s="128"/>
      <c r="F2" s="128"/>
      <c r="G2" s="128"/>
    </row>
    <row r="3" spans="1:7" ht="18" customHeight="1">
      <c r="A3" s="3" t="str">
        <f>"单位名称："&amp;"嵩明县黄龙山小学"</f>
        <v>单位名称：嵩明县黄龙山小学</v>
      </c>
      <c r="F3" s="66"/>
      <c r="G3" s="72" t="s">
        <v>1</v>
      </c>
    </row>
    <row r="4" spans="1:7" ht="20.25" customHeight="1">
      <c r="A4" s="129" t="s">
        <v>163</v>
      </c>
      <c r="B4" s="130"/>
      <c r="C4" s="136" t="s">
        <v>55</v>
      </c>
      <c r="D4" s="131" t="s">
        <v>75</v>
      </c>
      <c r="E4" s="132"/>
      <c r="F4" s="133"/>
      <c r="G4" s="138" t="s">
        <v>76</v>
      </c>
    </row>
    <row r="5" spans="1:7" ht="20.25" customHeight="1">
      <c r="A5" s="78" t="s">
        <v>72</v>
      </c>
      <c r="B5" s="78" t="s">
        <v>73</v>
      </c>
      <c r="C5" s="137"/>
      <c r="D5" s="68" t="s">
        <v>57</v>
      </c>
      <c r="E5" s="68" t="s">
        <v>164</v>
      </c>
      <c r="F5" s="68" t="s">
        <v>165</v>
      </c>
      <c r="G5" s="139"/>
    </row>
    <row r="6" spans="1:7" ht="15" customHeight="1">
      <c r="A6" s="34" t="s">
        <v>82</v>
      </c>
      <c r="B6" s="34" t="s">
        <v>83</v>
      </c>
      <c r="C6" s="34" t="s">
        <v>84</v>
      </c>
      <c r="D6" s="34" t="s">
        <v>85</v>
      </c>
      <c r="E6" s="34" t="s">
        <v>86</v>
      </c>
      <c r="F6" s="34" t="s">
        <v>87</v>
      </c>
      <c r="G6" s="34" t="s">
        <v>88</v>
      </c>
    </row>
    <row r="7" spans="1:7" ht="18" customHeight="1">
      <c r="A7" s="15" t="s">
        <v>97</v>
      </c>
      <c r="B7" s="15" t="s">
        <v>98</v>
      </c>
      <c r="C7" s="45">
        <v>5394490</v>
      </c>
      <c r="D7" s="45">
        <v>5394490</v>
      </c>
      <c r="E7" s="45">
        <v>5088407</v>
      </c>
      <c r="F7" s="45">
        <v>306083</v>
      </c>
      <c r="G7" s="45"/>
    </row>
    <row r="8" spans="1:7" ht="18" customHeight="1">
      <c r="A8" s="70" t="s">
        <v>99</v>
      </c>
      <c r="B8" s="70" t="s">
        <v>100</v>
      </c>
      <c r="C8" s="45">
        <v>5394490</v>
      </c>
      <c r="D8" s="45">
        <v>5394490</v>
      </c>
      <c r="E8" s="45">
        <v>5088407</v>
      </c>
      <c r="F8" s="45">
        <v>306083</v>
      </c>
      <c r="G8" s="45"/>
    </row>
    <row r="9" spans="1:7" ht="18" customHeight="1">
      <c r="A9" s="79" t="s">
        <v>101</v>
      </c>
      <c r="B9" s="79" t="s">
        <v>102</v>
      </c>
      <c r="C9" s="45">
        <v>5394490</v>
      </c>
      <c r="D9" s="45">
        <v>5394490</v>
      </c>
      <c r="E9" s="45">
        <v>5088407</v>
      </c>
      <c r="F9" s="45">
        <v>306083</v>
      </c>
      <c r="G9" s="45"/>
    </row>
    <row r="10" spans="1:7" ht="18" customHeight="1">
      <c r="A10" s="15" t="s">
        <v>103</v>
      </c>
      <c r="B10" s="15" t="s">
        <v>104</v>
      </c>
      <c r="C10" s="45">
        <v>846625.31</v>
      </c>
      <c r="D10" s="45">
        <v>846625.31</v>
      </c>
      <c r="E10" s="45">
        <v>846625.31</v>
      </c>
      <c r="F10" s="45"/>
      <c r="G10" s="45"/>
    </row>
    <row r="11" spans="1:7" ht="18" customHeight="1">
      <c r="A11" s="70" t="s">
        <v>105</v>
      </c>
      <c r="B11" s="70" t="s">
        <v>106</v>
      </c>
      <c r="C11" s="45">
        <v>811138</v>
      </c>
      <c r="D11" s="45">
        <v>811138</v>
      </c>
      <c r="E11" s="45">
        <v>811138</v>
      </c>
      <c r="F11" s="45"/>
      <c r="G11" s="45"/>
    </row>
    <row r="12" spans="1:7" ht="18" customHeight="1">
      <c r="A12" s="79" t="s">
        <v>107</v>
      </c>
      <c r="B12" s="79" t="s">
        <v>108</v>
      </c>
      <c r="C12" s="45">
        <v>811138</v>
      </c>
      <c r="D12" s="45">
        <v>811138</v>
      </c>
      <c r="E12" s="45">
        <v>811138</v>
      </c>
      <c r="F12" s="45"/>
      <c r="G12" s="45"/>
    </row>
    <row r="13" spans="1:7" ht="18" customHeight="1">
      <c r="A13" s="70" t="s">
        <v>109</v>
      </c>
      <c r="B13" s="70" t="s">
        <v>110</v>
      </c>
      <c r="C13" s="45">
        <v>35487.31</v>
      </c>
      <c r="D13" s="45">
        <v>35487.31</v>
      </c>
      <c r="E13" s="45">
        <v>35487.31</v>
      </c>
      <c r="F13" s="45"/>
      <c r="G13" s="45"/>
    </row>
    <row r="14" spans="1:7" ht="18" customHeight="1">
      <c r="A14" s="79" t="s">
        <v>111</v>
      </c>
      <c r="B14" s="79" t="s">
        <v>110</v>
      </c>
      <c r="C14" s="45">
        <v>35487.31</v>
      </c>
      <c r="D14" s="45">
        <v>35487.31</v>
      </c>
      <c r="E14" s="45">
        <v>35487.31</v>
      </c>
      <c r="F14" s="45"/>
      <c r="G14" s="45"/>
    </row>
    <row r="15" spans="1:7" ht="18" customHeight="1">
      <c r="A15" s="15" t="s">
        <v>112</v>
      </c>
      <c r="B15" s="15" t="s">
        <v>113</v>
      </c>
      <c r="C15" s="45">
        <v>632346.42000000004</v>
      </c>
      <c r="D15" s="45">
        <v>632346.42000000004</v>
      </c>
      <c r="E15" s="45">
        <v>632346.42000000004</v>
      </c>
      <c r="F15" s="45"/>
      <c r="G15" s="45"/>
    </row>
    <row r="16" spans="1:7" ht="18" customHeight="1">
      <c r="A16" s="70" t="s">
        <v>114</v>
      </c>
      <c r="B16" s="70" t="s">
        <v>115</v>
      </c>
      <c r="C16" s="45">
        <v>632346.42000000004</v>
      </c>
      <c r="D16" s="45">
        <v>632346.42000000004</v>
      </c>
      <c r="E16" s="45">
        <v>632346.42000000004</v>
      </c>
      <c r="F16" s="45"/>
      <c r="G16" s="45"/>
    </row>
    <row r="17" spans="1:7" ht="18" customHeight="1">
      <c r="A17" s="79" t="s">
        <v>116</v>
      </c>
      <c r="B17" s="79" t="s">
        <v>117</v>
      </c>
      <c r="C17" s="45">
        <v>367129.99</v>
      </c>
      <c r="D17" s="45">
        <v>367129.99</v>
      </c>
      <c r="E17" s="45">
        <v>367129.99</v>
      </c>
      <c r="F17" s="45"/>
      <c r="G17" s="45"/>
    </row>
    <row r="18" spans="1:7" ht="18" customHeight="1">
      <c r="A18" s="79" t="s">
        <v>118</v>
      </c>
      <c r="B18" s="79" t="s">
        <v>119</v>
      </c>
      <c r="C18" s="45">
        <v>232360.75</v>
      </c>
      <c r="D18" s="45">
        <v>232360.75</v>
      </c>
      <c r="E18" s="45">
        <v>232360.75</v>
      </c>
      <c r="F18" s="45"/>
      <c r="G18" s="45"/>
    </row>
    <row r="19" spans="1:7" ht="18" customHeight="1">
      <c r="A19" s="79" t="s">
        <v>120</v>
      </c>
      <c r="B19" s="79" t="s">
        <v>121</v>
      </c>
      <c r="C19" s="45">
        <v>32855.68</v>
      </c>
      <c r="D19" s="45">
        <v>32855.68</v>
      </c>
      <c r="E19" s="45">
        <v>32855.68</v>
      </c>
      <c r="F19" s="45"/>
      <c r="G19" s="45"/>
    </row>
    <row r="20" spans="1:7" ht="18" customHeight="1">
      <c r="A20" s="15" t="s">
        <v>122</v>
      </c>
      <c r="B20" s="15" t="s">
        <v>123</v>
      </c>
      <c r="C20" s="45">
        <v>735073.8</v>
      </c>
      <c r="D20" s="45">
        <v>735073.8</v>
      </c>
      <c r="E20" s="45">
        <v>735073.8</v>
      </c>
      <c r="F20" s="45"/>
      <c r="G20" s="45"/>
    </row>
    <row r="21" spans="1:7" ht="18" customHeight="1">
      <c r="A21" s="70" t="s">
        <v>124</v>
      </c>
      <c r="B21" s="70" t="s">
        <v>125</v>
      </c>
      <c r="C21" s="45">
        <v>735073.8</v>
      </c>
      <c r="D21" s="45">
        <v>735073.8</v>
      </c>
      <c r="E21" s="45">
        <v>735073.8</v>
      </c>
      <c r="F21" s="45"/>
      <c r="G21" s="45"/>
    </row>
    <row r="22" spans="1:7" ht="18" customHeight="1">
      <c r="A22" s="79" t="s">
        <v>126</v>
      </c>
      <c r="B22" s="79" t="s">
        <v>127</v>
      </c>
      <c r="C22" s="45">
        <v>735073.8</v>
      </c>
      <c r="D22" s="45">
        <v>735073.8</v>
      </c>
      <c r="E22" s="45">
        <v>735073.8</v>
      </c>
      <c r="F22" s="45"/>
      <c r="G22" s="45"/>
    </row>
    <row r="23" spans="1:7" ht="18" customHeight="1">
      <c r="A23" s="134" t="s">
        <v>166</v>
      </c>
      <c r="B23" s="135" t="s">
        <v>166</v>
      </c>
      <c r="C23" s="45">
        <v>7608535.5300000003</v>
      </c>
      <c r="D23" s="45">
        <v>7608535.5300000003</v>
      </c>
      <c r="E23" s="45">
        <v>7302452.5300000003</v>
      </c>
      <c r="F23" s="45">
        <v>306083</v>
      </c>
      <c r="G23" s="45"/>
    </row>
  </sheetData>
  <mergeCells count="6">
    <mergeCell ref="A2:G2"/>
    <mergeCell ref="A4:B4"/>
    <mergeCell ref="D4:F4"/>
    <mergeCell ref="A23:B23"/>
    <mergeCell ref="C4:C5"/>
    <mergeCell ref="G4:G5"/>
  </mergeCells>
  <phoneticPr fontId="17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A1:F8"/>
  <sheetViews>
    <sheetView showZeros="0" workbookViewId="0">
      <selection activeCell="A8" sqref="A8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24"/>
      <c r="B1" s="24"/>
      <c r="C1" s="24"/>
      <c r="D1" s="24"/>
      <c r="E1" s="23"/>
      <c r="F1" s="77" t="s">
        <v>167</v>
      </c>
    </row>
    <row r="2" spans="1:6" ht="41.25" customHeight="1">
      <c r="A2" s="140" t="str">
        <f>"2025"&amp;"年一般公共预算“三公”经费支出预算表"</f>
        <v>2025年一般公共预算“三公”经费支出预算表</v>
      </c>
      <c r="B2" s="141"/>
      <c r="C2" s="141"/>
      <c r="D2" s="141"/>
      <c r="E2" s="142"/>
      <c r="F2" s="141"/>
    </row>
    <row r="3" spans="1:6" ht="14.25" customHeight="1">
      <c r="A3" s="143" t="str">
        <f>"单位名称："&amp;"嵩明县黄龙山小学"</f>
        <v>单位名称：嵩明县黄龙山小学</v>
      </c>
      <c r="B3" s="144"/>
      <c r="D3" s="24"/>
      <c r="E3" s="23"/>
      <c r="F3" s="36" t="s">
        <v>1</v>
      </c>
    </row>
    <row r="4" spans="1:6" ht="27" customHeight="1">
      <c r="A4" s="145" t="s">
        <v>168</v>
      </c>
      <c r="B4" s="145" t="s">
        <v>169</v>
      </c>
      <c r="C4" s="104" t="s">
        <v>170</v>
      </c>
      <c r="D4" s="145"/>
      <c r="E4" s="146"/>
      <c r="F4" s="145" t="s">
        <v>171</v>
      </c>
    </row>
    <row r="5" spans="1:6" ht="28.5" customHeight="1">
      <c r="A5" s="147"/>
      <c r="B5" s="148"/>
      <c r="C5" s="26" t="s">
        <v>57</v>
      </c>
      <c r="D5" s="26" t="s">
        <v>172</v>
      </c>
      <c r="E5" s="26" t="s">
        <v>173</v>
      </c>
      <c r="F5" s="149"/>
    </row>
    <row r="6" spans="1:6" ht="17.25" customHeight="1">
      <c r="A6" s="30" t="s">
        <v>82</v>
      </c>
      <c r="B6" s="30" t="s">
        <v>83</v>
      </c>
      <c r="C6" s="30" t="s">
        <v>84</v>
      </c>
      <c r="D6" s="30" t="s">
        <v>85</v>
      </c>
      <c r="E6" s="30" t="s">
        <v>86</v>
      </c>
      <c r="F6" s="30" t="s">
        <v>87</v>
      </c>
    </row>
    <row r="7" spans="1:6" ht="17.25" customHeight="1">
      <c r="A7" s="45"/>
      <c r="B7" s="45"/>
      <c r="C7" s="45"/>
      <c r="D7" s="45"/>
      <c r="E7" s="45"/>
      <c r="F7" s="45"/>
    </row>
    <row r="8" spans="1:6" ht="14.25" customHeight="1">
      <c r="A8" s="46" t="s">
        <v>174</v>
      </c>
    </row>
  </sheetData>
  <mergeCells count="6">
    <mergeCell ref="A2:F2"/>
    <mergeCell ref="A3:B3"/>
    <mergeCell ref="C4:E4"/>
    <mergeCell ref="A4:A5"/>
    <mergeCell ref="B4:B5"/>
    <mergeCell ref="F4:F5"/>
  </mergeCells>
  <phoneticPr fontId="17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</sheetPr>
  <dimension ref="A1:X28"/>
  <sheetViews>
    <sheetView showZeros="0" topLeftCell="A7" workbookViewId="0">
      <selection activeCell="I9" sqref="I9:I27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31.375" customWidth="1"/>
    <col min="7" max="7" width="10.25" customWidth="1"/>
    <col min="8" max="8" width="24.5" customWidth="1"/>
    <col min="9" max="24" width="18.75" customWidth="1"/>
  </cols>
  <sheetData>
    <row r="1" spans="1:24" ht="13.5" customHeight="1">
      <c r="B1" s="71"/>
      <c r="C1" s="73"/>
      <c r="E1" s="74"/>
      <c r="F1" s="74"/>
      <c r="G1" s="74"/>
      <c r="H1" s="74"/>
      <c r="I1" s="48"/>
      <c r="J1" s="48"/>
      <c r="K1" s="48"/>
      <c r="L1" s="48"/>
      <c r="M1" s="48"/>
      <c r="N1" s="48"/>
      <c r="R1" s="48"/>
      <c r="V1" s="73"/>
      <c r="X1" s="2" t="s">
        <v>175</v>
      </c>
    </row>
    <row r="2" spans="1:24" ht="45.75" customHeight="1">
      <c r="A2" s="160" t="str">
        <f>"2025"&amp;"年部门基本支出预算表"</f>
        <v>2025年部门基本支出预算表</v>
      </c>
      <c r="B2" s="161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1"/>
      <c r="P2" s="161"/>
      <c r="Q2" s="161"/>
      <c r="R2" s="160"/>
      <c r="S2" s="160"/>
      <c r="T2" s="160"/>
      <c r="U2" s="160"/>
      <c r="V2" s="160"/>
      <c r="W2" s="160"/>
      <c r="X2" s="160"/>
    </row>
    <row r="3" spans="1:24" ht="18.75" customHeight="1">
      <c r="A3" s="162" t="str">
        <f>"单位名称："&amp;"嵩明县黄龙山小学"</f>
        <v>单位名称：嵩明县黄龙山小学</v>
      </c>
      <c r="B3" s="163"/>
      <c r="C3" s="164"/>
      <c r="D3" s="164"/>
      <c r="E3" s="164"/>
      <c r="F3" s="164"/>
      <c r="G3" s="164"/>
      <c r="H3" s="164"/>
      <c r="I3" s="49"/>
      <c r="J3" s="49"/>
      <c r="K3" s="49"/>
      <c r="L3" s="49"/>
      <c r="M3" s="49"/>
      <c r="N3" s="49"/>
      <c r="O3" s="4"/>
      <c r="P3" s="4"/>
      <c r="Q3" s="4"/>
      <c r="R3" s="49"/>
      <c r="V3" s="73"/>
      <c r="X3" s="2" t="s">
        <v>1</v>
      </c>
    </row>
    <row r="4" spans="1:24" ht="18" customHeight="1">
      <c r="A4" s="150" t="s">
        <v>176</v>
      </c>
      <c r="B4" s="150" t="s">
        <v>177</v>
      </c>
      <c r="C4" s="150" t="s">
        <v>178</v>
      </c>
      <c r="D4" s="150" t="s">
        <v>179</v>
      </c>
      <c r="E4" s="150" t="s">
        <v>180</v>
      </c>
      <c r="F4" s="150" t="s">
        <v>181</v>
      </c>
      <c r="G4" s="150" t="s">
        <v>182</v>
      </c>
      <c r="H4" s="150" t="s">
        <v>183</v>
      </c>
      <c r="I4" s="131" t="s">
        <v>184</v>
      </c>
      <c r="J4" s="165" t="s">
        <v>184</v>
      </c>
      <c r="K4" s="165"/>
      <c r="L4" s="165"/>
      <c r="M4" s="165"/>
      <c r="N4" s="165"/>
      <c r="O4" s="132"/>
      <c r="P4" s="132"/>
      <c r="Q4" s="132"/>
      <c r="R4" s="166" t="s">
        <v>61</v>
      </c>
      <c r="S4" s="165" t="s">
        <v>62</v>
      </c>
      <c r="T4" s="165"/>
      <c r="U4" s="165"/>
      <c r="V4" s="165"/>
      <c r="W4" s="165"/>
      <c r="X4" s="167"/>
    </row>
    <row r="5" spans="1:24" ht="18" customHeight="1">
      <c r="A5" s="156"/>
      <c r="B5" s="157"/>
      <c r="C5" s="159"/>
      <c r="D5" s="156"/>
      <c r="E5" s="156"/>
      <c r="F5" s="156"/>
      <c r="G5" s="156"/>
      <c r="H5" s="156"/>
      <c r="I5" s="136" t="s">
        <v>185</v>
      </c>
      <c r="J5" s="131" t="s">
        <v>58</v>
      </c>
      <c r="K5" s="165"/>
      <c r="L5" s="165"/>
      <c r="M5" s="165"/>
      <c r="N5" s="167"/>
      <c r="O5" s="168" t="s">
        <v>186</v>
      </c>
      <c r="P5" s="132"/>
      <c r="Q5" s="133"/>
      <c r="R5" s="150" t="s">
        <v>61</v>
      </c>
      <c r="S5" s="131" t="s">
        <v>62</v>
      </c>
      <c r="T5" s="166" t="s">
        <v>64</v>
      </c>
      <c r="U5" s="165" t="s">
        <v>62</v>
      </c>
      <c r="V5" s="166" t="s">
        <v>66</v>
      </c>
      <c r="W5" s="166" t="s">
        <v>67</v>
      </c>
      <c r="X5" s="169" t="s">
        <v>68</v>
      </c>
    </row>
    <row r="6" spans="1:24" ht="19.5" customHeight="1">
      <c r="A6" s="157"/>
      <c r="B6" s="157"/>
      <c r="C6" s="157"/>
      <c r="D6" s="157"/>
      <c r="E6" s="157"/>
      <c r="F6" s="157"/>
      <c r="G6" s="157"/>
      <c r="H6" s="157"/>
      <c r="I6" s="157"/>
      <c r="J6" s="170" t="s">
        <v>187</v>
      </c>
      <c r="K6" s="150" t="s">
        <v>188</v>
      </c>
      <c r="L6" s="150" t="s">
        <v>189</v>
      </c>
      <c r="M6" s="150" t="s">
        <v>190</v>
      </c>
      <c r="N6" s="150" t="s">
        <v>191</v>
      </c>
      <c r="O6" s="150" t="s">
        <v>58</v>
      </c>
      <c r="P6" s="150" t="s">
        <v>59</v>
      </c>
      <c r="Q6" s="150" t="s">
        <v>60</v>
      </c>
      <c r="R6" s="157"/>
      <c r="S6" s="150" t="s">
        <v>57</v>
      </c>
      <c r="T6" s="150" t="s">
        <v>64</v>
      </c>
      <c r="U6" s="150" t="s">
        <v>192</v>
      </c>
      <c r="V6" s="150" t="s">
        <v>66</v>
      </c>
      <c r="W6" s="150" t="s">
        <v>67</v>
      </c>
      <c r="X6" s="150" t="s">
        <v>68</v>
      </c>
    </row>
    <row r="7" spans="1:24" ht="37.5" customHeight="1">
      <c r="A7" s="158"/>
      <c r="B7" s="137"/>
      <c r="C7" s="158"/>
      <c r="D7" s="158"/>
      <c r="E7" s="158"/>
      <c r="F7" s="158"/>
      <c r="G7" s="158"/>
      <c r="H7" s="158"/>
      <c r="I7" s="158"/>
      <c r="J7" s="171" t="s">
        <v>57</v>
      </c>
      <c r="K7" s="151" t="s">
        <v>193</v>
      </c>
      <c r="L7" s="151" t="s">
        <v>189</v>
      </c>
      <c r="M7" s="151" t="s">
        <v>190</v>
      </c>
      <c r="N7" s="151" t="s">
        <v>191</v>
      </c>
      <c r="O7" s="151" t="s">
        <v>189</v>
      </c>
      <c r="P7" s="151" t="s">
        <v>190</v>
      </c>
      <c r="Q7" s="151" t="s">
        <v>191</v>
      </c>
      <c r="R7" s="151" t="s">
        <v>61</v>
      </c>
      <c r="S7" s="151" t="s">
        <v>57</v>
      </c>
      <c r="T7" s="151" t="s">
        <v>64</v>
      </c>
      <c r="U7" s="151" t="s">
        <v>192</v>
      </c>
      <c r="V7" s="151" t="s">
        <v>66</v>
      </c>
      <c r="W7" s="151" t="s">
        <v>67</v>
      </c>
      <c r="X7" s="151" t="s">
        <v>68</v>
      </c>
    </row>
    <row r="8" spans="1:24" ht="14.25" customHeight="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  <c r="X8" s="18">
        <v>24</v>
      </c>
    </row>
    <row r="9" spans="1:24" ht="20.25" customHeight="1">
      <c r="A9" s="75" t="s">
        <v>194</v>
      </c>
      <c r="B9" s="75" t="s">
        <v>70</v>
      </c>
      <c r="C9" s="75" t="s">
        <v>195</v>
      </c>
      <c r="D9" s="75" t="s">
        <v>196</v>
      </c>
      <c r="E9" s="75" t="s">
        <v>101</v>
      </c>
      <c r="F9" s="75" t="s">
        <v>102</v>
      </c>
      <c r="G9" s="75" t="s">
        <v>197</v>
      </c>
      <c r="H9" s="75" t="s">
        <v>198</v>
      </c>
      <c r="I9" s="45">
        <v>2116068</v>
      </c>
      <c r="J9" s="45">
        <v>2116068</v>
      </c>
      <c r="K9" s="45"/>
      <c r="L9" s="45"/>
      <c r="M9" s="59">
        <v>2116068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ht="20.25" customHeight="1">
      <c r="A10" s="75" t="s">
        <v>194</v>
      </c>
      <c r="B10" s="75" t="s">
        <v>70</v>
      </c>
      <c r="C10" s="75" t="s">
        <v>195</v>
      </c>
      <c r="D10" s="75" t="s">
        <v>196</v>
      </c>
      <c r="E10" s="75" t="s">
        <v>101</v>
      </c>
      <c r="F10" s="75" t="s">
        <v>102</v>
      </c>
      <c r="G10" s="75" t="s">
        <v>199</v>
      </c>
      <c r="H10" s="75" t="s">
        <v>200</v>
      </c>
      <c r="I10" s="45">
        <v>148272</v>
      </c>
      <c r="J10" s="45">
        <v>148272</v>
      </c>
      <c r="K10" s="76"/>
      <c r="L10" s="76"/>
      <c r="M10" s="59">
        <v>148272</v>
      </c>
      <c r="N10" s="76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4" ht="20.25" customHeight="1">
      <c r="A11" s="75" t="s">
        <v>194</v>
      </c>
      <c r="B11" s="75" t="s">
        <v>70</v>
      </c>
      <c r="C11" s="75" t="s">
        <v>195</v>
      </c>
      <c r="D11" s="75" t="s">
        <v>196</v>
      </c>
      <c r="E11" s="75" t="s">
        <v>101</v>
      </c>
      <c r="F11" s="75" t="s">
        <v>102</v>
      </c>
      <c r="G11" s="75" t="s">
        <v>199</v>
      </c>
      <c r="H11" s="75" t="s">
        <v>200</v>
      </c>
      <c r="I11" s="45">
        <v>15600</v>
      </c>
      <c r="J11" s="45">
        <v>15600</v>
      </c>
      <c r="K11" s="76"/>
      <c r="L11" s="76"/>
      <c r="M11" s="59">
        <v>15600</v>
      </c>
      <c r="N11" s="76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 ht="20.25" customHeight="1">
      <c r="A12" s="75" t="s">
        <v>194</v>
      </c>
      <c r="B12" s="75" t="s">
        <v>70</v>
      </c>
      <c r="C12" s="75" t="s">
        <v>195</v>
      </c>
      <c r="D12" s="75" t="s">
        <v>196</v>
      </c>
      <c r="E12" s="75" t="s">
        <v>101</v>
      </c>
      <c r="F12" s="75" t="s">
        <v>102</v>
      </c>
      <c r="G12" s="75" t="s">
        <v>201</v>
      </c>
      <c r="H12" s="75" t="s">
        <v>202</v>
      </c>
      <c r="I12" s="45">
        <v>176339</v>
      </c>
      <c r="J12" s="45">
        <v>176339</v>
      </c>
      <c r="K12" s="76"/>
      <c r="L12" s="76"/>
      <c r="M12" s="59">
        <v>176339</v>
      </c>
      <c r="N12" s="76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 ht="20.25" customHeight="1">
      <c r="A13" s="75" t="s">
        <v>194</v>
      </c>
      <c r="B13" s="75" t="s">
        <v>70</v>
      </c>
      <c r="C13" s="75" t="s">
        <v>195</v>
      </c>
      <c r="D13" s="75" t="s">
        <v>196</v>
      </c>
      <c r="E13" s="75" t="s">
        <v>101</v>
      </c>
      <c r="F13" s="75" t="s">
        <v>102</v>
      </c>
      <c r="G13" s="75" t="s">
        <v>203</v>
      </c>
      <c r="H13" s="75" t="s">
        <v>204</v>
      </c>
      <c r="I13" s="45">
        <v>422400</v>
      </c>
      <c r="J13" s="45">
        <v>422400</v>
      </c>
      <c r="K13" s="76"/>
      <c r="L13" s="76"/>
      <c r="M13" s="59">
        <v>422400</v>
      </c>
      <c r="N13" s="76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ht="20.25" customHeight="1">
      <c r="A14" s="75" t="s">
        <v>194</v>
      </c>
      <c r="B14" s="75" t="s">
        <v>70</v>
      </c>
      <c r="C14" s="75" t="s">
        <v>195</v>
      </c>
      <c r="D14" s="75" t="s">
        <v>196</v>
      </c>
      <c r="E14" s="75" t="s">
        <v>101</v>
      </c>
      <c r="F14" s="75" t="s">
        <v>102</v>
      </c>
      <c r="G14" s="75" t="s">
        <v>203</v>
      </c>
      <c r="H14" s="75" t="s">
        <v>204</v>
      </c>
      <c r="I14" s="45">
        <v>454992</v>
      </c>
      <c r="J14" s="45">
        <v>454992</v>
      </c>
      <c r="K14" s="76"/>
      <c r="L14" s="76"/>
      <c r="M14" s="59">
        <v>454992</v>
      </c>
      <c r="N14" s="76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ht="20.25" customHeight="1">
      <c r="A15" s="75" t="s">
        <v>194</v>
      </c>
      <c r="B15" s="75" t="s">
        <v>70</v>
      </c>
      <c r="C15" s="75" t="s">
        <v>195</v>
      </c>
      <c r="D15" s="75" t="s">
        <v>196</v>
      </c>
      <c r="E15" s="75" t="s">
        <v>101</v>
      </c>
      <c r="F15" s="75" t="s">
        <v>102</v>
      </c>
      <c r="G15" s="75" t="s">
        <v>203</v>
      </c>
      <c r="H15" s="75" t="s">
        <v>204</v>
      </c>
      <c r="I15" s="45">
        <v>920976</v>
      </c>
      <c r="J15" s="45">
        <v>920976</v>
      </c>
      <c r="K15" s="76"/>
      <c r="L15" s="76"/>
      <c r="M15" s="59">
        <v>920976</v>
      </c>
      <c r="N15" s="76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ht="20.25" customHeight="1">
      <c r="A16" s="75" t="s">
        <v>194</v>
      </c>
      <c r="B16" s="75" t="s">
        <v>70</v>
      </c>
      <c r="C16" s="75" t="s">
        <v>195</v>
      </c>
      <c r="D16" s="75" t="s">
        <v>196</v>
      </c>
      <c r="E16" s="75" t="s">
        <v>101</v>
      </c>
      <c r="F16" s="75" t="s">
        <v>102</v>
      </c>
      <c r="G16" s="75" t="s">
        <v>203</v>
      </c>
      <c r="H16" s="75" t="s">
        <v>204</v>
      </c>
      <c r="I16" s="45">
        <v>833760</v>
      </c>
      <c r="J16" s="45">
        <v>833760</v>
      </c>
      <c r="K16" s="76"/>
      <c r="L16" s="76"/>
      <c r="M16" s="59">
        <v>833760</v>
      </c>
      <c r="N16" s="76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ht="20.25" customHeight="1">
      <c r="A17" s="75" t="s">
        <v>194</v>
      </c>
      <c r="B17" s="75" t="s">
        <v>70</v>
      </c>
      <c r="C17" s="75" t="s">
        <v>205</v>
      </c>
      <c r="D17" s="75" t="s">
        <v>206</v>
      </c>
      <c r="E17" s="75" t="s">
        <v>107</v>
      </c>
      <c r="F17" s="75" t="s">
        <v>108</v>
      </c>
      <c r="G17" s="75" t="s">
        <v>207</v>
      </c>
      <c r="H17" s="75" t="s">
        <v>208</v>
      </c>
      <c r="I17" s="45">
        <v>811138</v>
      </c>
      <c r="J17" s="45">
        <v>811138</v>
      </c>
      <c r="K17" s="76"/>
      <c r="L17" s="76"/>
      <c r="M17" s="59">
        <v>811138</v>
      </c>
      <c r="N17" s="76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ht="20.25" customHeight="1">
      <c r="A18" s="75" t="s">
        <v>194</v>
      </c>
      <c r="B18" s="75" t="s">
        <v>70</v>
      </c>
      <c r="C18" s="75" t="s">
        <v>205</v>
      </c>
      <c r="D18" s="75" t="s">
        <v>206</v>
      </c>
      <c r="E18" s="75" t="s">
        <v>116</v>
      </c>
      <c r="F18" s="75" t="s">
        <v>117</v>
      </c>
      <c r="G18" s="75" t="s">
        <v>209</v>
      </c>
      <c r="H18" s="75" t="s">
        <v>210</v>
      </c>
      <c r="I18" s="45">
        <v>367129.99</v>
      </c>
      <c r="J18" s="45">
        <v>367129.99</v>
      </c>
      <c r="K18" s="76"/>
      <c r="L18" s="76"/>
      <c r="M18" s="59">
        <v>367129.99</v>
      </c>
      <c r="N18" s="76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ht="20.25" customHeight="1">
      <c r="A19" s="75" t="s">
        <v>194</v>
      </c>
      <c r="B19" s="75" t="s">
        <v>70</v>
      </c>
      <c r="C19" s="75" t="s">
        <v>205</v>
      </c>
      <c r="D19" s="75" t="s">
        <v>206</v>
      </c>
      <c r="E19" s="75" t="s">
        <v>118</v>
      </c>
      <c r="F19" s="75" t="s">
        <v>119</v>
      </c>
      <c r="G19" s="75" t="s">
        <v>211</v>
      </c>
      <c r="H19" s="75" t="s">
        <v>212</v>
      </c>
      <c r="I19" s="45">
        <v>232360.75</v>
      </c>
      <c r="J19" s="45">
        <v>232360.75</v>
      </c>
      <c r="K19" s="76"/>
      <c r="L19" s="76"/>
      <c r="M19" s="59">
        <v>232360.75</v>
      </c>
      <c r="N19" s="76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ht="20.25" customHeight="1">
      <c r="A20" s="75" t="s">
        <v>194</v>
      </c>
      <c r="B20" s="75" t="s">
        <v>70</v>
      </c>
      <c r="C20" s="75" t="s">
        <v>205</v>
      </c>
      <c r="D20" s="75" t="s">
        <v>206</v>
      </c>
      <c r="E20" s="75" t="s">
        <v>111</v>
      </c>
      <c r="F20" s="75" t="s">
        <v>110</v>
      </c>
      <c r="G20" s="75" t="s">
        <v>213</v>
      </c>
      <c r="H20" s="75" t="s">
        <v>214</v>
      </c>
      <c r="I20" s="45">
        <v>35487.31</v>
      </c>
      <c r="J20" s="45">
        <v>35487.31</v>
      </c>
      <c r="K20" s="76"/>
      <c r="L20" s="76"/>
      <c r="M20" s="59">
        <v>35487.31</v>
      </c>
      <c r="N20" s="76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 ht="20.25" customHeight="1">
      <c r="A21" s="75" t="s">
        <v>194</v>
      </c>
      <c r="B21" s="75" t="s">
        <v>70</v>
      </c>
      <c r="C21" s="75" t="s">
        <v>205</v>
      </c>
      <c r="D21" s="75" t="s">
        <v>206</v>
      </c>
      <c r="E21" s="75" t="s">
        <v>120</v>
      </c>
      <c r="F21" s="75" t="s">
        <v>121</v>
      </c>
      <c r="G21" s="75" t="s">
        <v>213</v>
      </c>
      <c r="H21" s="75" t="s">
        <v>214</v>
      </c>
      <c r="I21" s="45">
        <v>10120</v>
      </c>
      <c r="J21" s="45">
        <v>10120</v>
      </c>
      <c r="K21" s="76"/>
      <c r="L21" s="76"/>
      <c r="M21" s="59">
        <v>10120</v>
      </c>
      <c r="N21" s="76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4" ht="20.25" customHeight="1">
      <c r="A22" s="75" t="s">
        <v>194</v>
      </c>
      <c r="B22" s="75" t="s">
        <v>70</v>
      </c>
      <c r="C22" s="75" t="s">
        <v>205</v>
      </c>
      <c r="D22" s="75" t="s">
        <v>206</v>
      </c>
      <c r="E22" s="75" t="s">
        <v>120</v>
      </c>
      <c r="F22" s="75" t="s">
        <v>121</v>
      </c>
      <c r="G22" s="75" t="s">
        <v>213</v>
      </c>
      <c r="H22" s="75" t="s">
        <v>214</v>
      </c>
      <c r="I22" s="45">
        <v>22735.68</v>
      </c>
      <c r="J22" s="45">
        <v>22735.68</v>
      </c>
      <c r="K22" s="76"/>
      <c r="L22" s="76"/>
      <c r="M22" s="59">
        <v>22735.68</v>
      </c>
      <c r="N22" s="76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ht="20.25" customHeight="1">
      <c r="A23" s="75" t="s">
        <v>194</v>
      </c>
      <c r="B23" s="75" t="s">
        <v>70</v>
      </c>
      <c r="C23" s="75" t="s">
        <v>215</v>
      </c>
      <c r="D23" s="75" t="s">
        <v>127</v>
      </c>
      <c r="E23" s="75" t="s">
        <v>126</v>
      </c>
      <c r="F23" s="75" t="s">
        <v>127</v>
      </c>
      <c r="G23" s="75" t="s">
        <v>216</v>
      </c>
      <c r="H23" s="75" t="s">
        <v>127</v>
      </c>
      <c r="I23" s="45">
        <v>735073.8</v>
      </c>
      <c r="J23" s="45">
        <v>735073.8</v>
      </c>
      <c r="K23" s="76"/>
      <c r="L23" s="76"/>
      <c r="M23" s="59">
        <v>735073.8</v>
      </c>
      <c r="N23" s="76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ht="20.25" customHeight="1">
      <c r="A24" s="75" t="s">
        <v>194</v>
      </c>
      <c r="B24" s="75" t="s">
        <v>70</v>
      </c>
      <c r="C24" s="75" t="s">
        <v>217</v>
      </c>
      <c r="D24" s="75" t="s">
        <v>218</v>
      </c>
      <c r="E24" s="75" t="s">
        <v>101</v>
      </c>
      <c r="F24" s="75" t="s">
        <v>102</v>
      </c>
      <c r="G24" s="75" t="s">
        <v>219</v>
      </c>
      <c r="H24" s="75" t="s">
        <v>220</v>
      </c>
      <c r="I24" s="45">
        <v>108468</v>
      </c>
      <c r="J24" s="45">
        <v>108468</v>
      </c>
      <c r="K24" s="76"/>
      <c r="L24" s="76"/>
      <c r="M24" s="59">
        <v>108468</v>
      </c>
      <c r="N24" s="76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 ht="20.25" customHeight="1">
      <c r="A25" s="75" t="s">
        <v>194</v>
      </c>
      <c r="B25" s="75" t="s">
        <v>70</v>
      </c>
      <c r="C25" s="75" t="s">
        <v>221</v>
      </c>
      <c r="D25" s="75" t="s">
        <v>222</v>
      </c>
      <c r="E25" s="75" t="s">
        <v>101</v>
      </c>
      <c r="F25" s="75" t="s">
        <v>102</v>
      </c>
      <c r="G25" s="75" t="s">
        <v>223</v>
      </c>
      <c r="H25" s="75" t="s">
        <v>224</v>
      </c>
      <c r="I25" s="45">
        <v>73447</v>
      </c>
      <c r="J25" s="45">
        <v>73447</v>
      </c>
      <c r="K25" s="76"/>
      <c r="L25" s="76"/>
      <c r="M25" s="59">
        <v>73447</v>
      </c>
      <c r="N25" s="76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ht="20.25" customHeight="1">
      <c r="A26" s="75" t="s">
        <v>194</v>
      </c>
      <c r="B26" s="75" t="s">
        <v>70</v>
      </c>
      <c r="C26" s="75" t="s">
        <v>221</v>
      </c>
      <c r="D26" s="75" t="s">
        <v>222</v>
      </c>
      <c r="E26" s="75" t="s">
        <v>101</v>
      </c>
      <c r="F26" s="75" t="s">
        <v>102</v>
      </c>
      <c r="G26" s="75" t="s">
        <v>225</v>
      </c>
      <c r="H26" s="75" t="s">
        <v>226</v>
      </c>
      <c r="I26" s="45">
        <v>105600</v>
      </c>
      <c r="J26" s="45">
        <v>105600</v>
      </c>
      <c r="K26" s="76"/>
      <c r="L26" s="76"/>
      <c r="M26" s="59">
        <v>105600</v>
      </c>
      <c r="N26" s="76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ht="20.25" customHeight="1">
      <c r="A27" s="75" t="s">
        <v>194</v>
      </c>
      <c r="B27" s="75" t="s">
        <v>70</v>
      </c>
      <c r="C27" s="75" t="s">
        <v>227</v>
      </c>
      <c r="D27" s="75" t="s">
        <v>228</v>
      </c>
      <c r="E27" s="75" t="s">
        <v>101</v>
      </c>
      <c r="F27" s="75" t="s">
        <v>102</v>
      </c>
      <c r="G27" s="75" t="s">
        <v>229</v>
      </c>
      <c r="H27" s="75" t="s">
        <v>228</v>
      </c>
      <c r="I27" s="45">
        <v>18568</v>
      </c>
      <c r="J27" s="45">
        <v>18568</v>
      </c>
      <c r="K27" s="76"/>
      <c r="L27" s="76"/>
      <c r="M27" s="59">
        <v>18568</v>
      </c>
      <c r="N27" s="76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1:24" ht="17.25" customHeight="1">
      <c r="A28" s="152" t="s">
        <v>166</v>
      </c>
      <c r="B28" s="153"/>
      <c r="C28" s="154"/>
      <c r="D28" s="154"/>
      <c r="E28" s="154"/>
      <c r="F28" s="154"/>
      <c r="G28" s="154"/>
      <c r="H28" s="155"/>
      <c r="I28" s="45">
        <v>7608535.5300000003</v>
      </c>
      <c r="J28" s="45">
        <v>7608535.5300000003</v>
      </c>
      <c r="K28" s="45"/>
      <c r="L28" s="45"/>
      <c r="M28" s="59">
        <v>7608535.5300000003</v>
      </c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</sheetData>
  <mergeCells count="31">
    <mergeCell ref="A2:X2"/>
    <mergeCell ref="A3:H3"/>
    <mergeCell ref="I4:X4"/>
    <mergeCell ref="J5:N5"/>
    <mergeCell ref="O5:Q5"/>
    <mergeCell ref="S5:X5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X6:X7"/>
    <mergeCell ref="S6:S7"/>
    <mergeCell ref="T6:T7"/>
    <mergeCell ref="U6:U7"/>
    <mergeCell ref="V6:V7"/>
    <mergeCell ref="W6:W7"/>
  </mergeCells>
  <phoneticPr fontId="17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</sheetPr>
  <dimension ref="A1:W11"/>
  <sheetViews>
    <sheetView showZeros="0" workbookViewId="0">
      <selection activeCell="D36" sqref="D36"/>
    </sheetView>
  </sheetViews>
  <sheetFormatPr defaultColWidth="9.125" defaultRowHeight="14.25" customHeight="1"/>
  <cols>
    <col min="1" max="1" width="10.25" customWidth="1"/>
    <col min="2" max="2" width="18.125" customWidth="1"/>
    <col min="3" max="3" width="42.3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71"/>
      <c r="E1" s="1"/>
      <c r="F1" s="1"/>
      <c r="G1" s="1"/>
      <c r="H1" s="1"/>
      <c r="U1" s="71"/>
      <c r="W1" s="72" t="s">
        <v>230</v>
      </c>
    </row>
    <row r="2" spans="1:23" ht="46.5" customHeight="1">
      <c r="A2" s="161" t="str">
        <f>"2025"&amp;"年部门项目支出预算表"</f>
        <v>2025年部门项目支出预算表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</row>
    <row r="3" spans="1:23" ht="13.5" customHeight="1">
      <c r="A3" s="162" t="str">
        <f>"单位名称："&amp;"嵩明县黄龙山小学"</f>
        <v>单位名称：嵩明县黄龙山小学</v>
      </c>
      <c r="B3" s="163"/>
      <c r="C3" s="163"/>
      <c r="D3" s="163"/>
      <c r="E3" s="163"/>
      <c r="F3" s="163"/>
      <c r="G3" s="163"/>
      <c r="H3" s="163"/>
      <c r="I3" s="4"/>
      <c r="J3" s="4"/>
      <c r="K3" s="4"/>
      <c r="L3" s="4"/>
      <c r="M3" s="4"/>
      <c r="N3" s="4"/>
      <c r="O3" s="4"/>
      <c r="P3" s="4"/>
      <c r="Q3" s="4"/>
      <c r="U3" s="71"/>
      <c r="W3" s="63" t="s">
        <v>1</v>
      </c>
    </row>
    <row r="4" spans="1:23" ht="21.75" customHeight="1">
      <c r="A4" s="150" t="s">
        <v>231</v>
      </c>
      <c r="B4" s="172" t="s">
        <v>178</v>
      </c>
      <c r="C4" s="150" t="s">
        <v>179</v>
      </c>
      <c r="D4" s="150" t="s">
        <v>232</v>
      </c>
      <c r="E4" s="172" t="s">
        <v>180</v>
      </c>
      <c r="F4" s="172" t="s">
        <v>181</v>
      </c>
      <c r="G4" s="172" t="s">
        <v>233</v>
      </c>
      <c r="H4" s="172" t="s">
        <v>234</v>
      </c>
      <c r="I4" s="177" t="s">
        <v>55</v>
      </c>
      <c r="J4" s="168" t="s">
        <v>235</v>
      </c>
      <c r="K4" s="132"/>
      <c r="L4" s="132"/>
      <c r="M4" s="133"/>
      <c r="N4" s="168" t="s">
        <v>186</v>
      </c>
      <c r="O4" s="132"/>
      <c r="P4" s="133"/>
      <c r="Q4" s="172" t="s">
        <v>61</v>
      </c>
      <c r="R4" s="168" t="s">
        <v>62</v>
      </c>
      <c r="S4" s="132"/>
      <c r="T4" s="132"/>
      <c r="U4" s="132"/>
      <c r="V4" s="132"/>
      <c r="W4" s="133"/>
    </row>
    <row r="5" spans="1:23" ht="21.75" customHeight="1">
      <c r="A5" s="156"/>
      <c r="B5" s="157"/>
      <c r="C5" s="156"/>
      <c r="D5" s="156"/>
      <c r="E5" s="176"/>
      <c r="F5" s="176"/>
      <c r="G5" s="176"/>
      <c r="H5" s="176"/>
      <c r="I5" s="157"/>
      <c r="J5" s="174" t="s">
        <v>58</v>
      </c>
      <c r="K5" s="138"/>
      <c r="L5" s="172" t="s">
        <v>59</v>
      </c>
      <c r="M5" s="172" t="s">
        <v>60</v>
      </c>
      <c r="N5" s="172" t="s">
        <v>58</v>
      </c>
      <c r="O5" s="172" t="s">
        <v>59</v>
      </c>
      <c r="P5" s="172" t="s">
        <v>60</v>
      </c>
      <c r="Q5" s="176"/>
      <c r="R5" s="172" t="s">
        <v>57</v>
      </c>
      <c r="S5" s="172" t="s">
        <v>64</v>
      </c>
      <c r="T5" s="172" t="s">
        <v>192</v>
      </c>
      <c r="U5" s="172" t="s">
        <v>66</v>
      </c>
      <c r="V5" s="172" t="s">
        <v>67</v>
      </c>
      <c r="W5" s="172" t="s">
        <v>68</v>
      </c>
    </row>
    <row r="6" spans="1:23" ht="21" customHeight="1">
      <c r="A6" s="157"/>
      <c r="B6" s="157"/>
      <c r="C6" s="157"/>
      <c r="D6" s="157"/>
      <c r="E6" s="157"/>
      <c r="F6" s="157"/>
      <c r="G6" s="157"/>
      <c r="H6" s="157"/>
      <c r="I6" s="157"/>
      <c r="J6" s="175" t="s">
        <v>57</v>
      </c>
      <c r="K6" s="139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</row>
    <row r="7" spans="1:23" ht="39.75" customHeight="1">
      <c r="A7" s="151"/>
      <c r="B7" s="137"/>
      <c r="C7" s="151"/>
      <c r="D7" s="151"/>
      <c r="E7" s="173"/>
      <c r="F7" s="173"/>
      <c r="G7" s="173"/>
      <c r="H7" s="173"/>
      <c r="I7" s="137"/>
      <c r="J7" s="37" t="s">
        <v>57</v>
      </c>
      <c r="K7" s="37" t="s">
        <v>236</v>
      </c>
      <c r="L7" s="173"/>
      <c r="M7" s="173"/>
      <c r="N7" s="173"/>
      <c r="O7" s="173"/>
      <c r="P7" s="173"/>
      <c r="Q7" s="173"/>
      <c r="R7" s="173"/>
      <c r="S7" s="173"/>
      <c r="T7" s="173"/>
      <c r="U7" s="137"/>
      <c r="V7" s="173"/>
      <c r="W7" s="173"/>
    </row>
    <row r="8" spans="1:23" ht="1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0">
        <v>21</v>
      </c>
      <c r="V8" s="18">
        <v>22</v>
      </c>
      <c r="W8" s="10">
        <v>23</v>
      </c>
    </row>
    <row r="9" spans="1:23" ht="21.75" customHeight="1">
      <c r="A9" s="39" t="s">
        <v>237</v>
      </c>
      <c r="B9" s="39" t="s">
        <v>238</v>
      </c>
      <c r="C9" s="39" t="s">
        <v>239</v>
      </c>
      <c r="D9" s="39" t="s">
        <v>70</v>
      </c>
      <c r="E9" s="39" t="s">
        <v>101</v>
      </c>
      <c r="F9" s="39" t="s">
        <v>102</v>
      </c>
      <c r="G9" s="39" t="s">
        <v>219</v>
      </c>
      <c r="H9" s="39" t="s">
        <v>220</v>
      </c>
      <c r="I9" s="45">
        <v>6678</v>
      </c>
      <c r="J9" s="45"/>
      <c r="K9" s="59"/>
      <c r="L9" s="45"/>
      <c r="M9" s="45"/>
      <c r="N9" s="45"/>
      <c r="O9" s="45"/>
      <c r="P9" s="45"/>
      <c r="Q9" s="45"/>
      <c r="R9" s="45">
        <v>6678</v>
      </c>
      <c r="S9" s="45"/>
      <c r="T9" s="45"/>
      <c r="U9" s="45">
        <v>6678</v>
      </c>
      <c r="V9" s="45"/>
      <c r="W9" s="45"/>
    </row>
    <row r="10" spans="1:23" ht="21.75" customHeight="1">
      <c r="A10" s="39" t="s">
        <v>237</v>
      </c>
      <c r="B10" s="39" t="s">
        <v>240</v>
      </c>
      <c r="C10" s="39" t="s">
        <v>241</v>
      </c>
      <c r="D10" s="39" t="s">
        <v>70</v>
      </c>
      <c r="E10" s="39" t="s">
        <v>101</v>
      </c>
      <c r="F10" s="39" t="s">
        <v>102</v>
      </c>
      <c r="G10" s="39" t="s">
        <v>219</v>
      </c>
      <c r="H10" s="39" t="s">
        <v>220</v>
      </c>
      <c r="I10" s="45">
        <v>7336.4</v>
      </c>
      <c r="J10" s="45"/>
      <c r="K10" s="59"/>
      <c r="L10" s="45"/>
      <c r="M10" s="45"/>
      <c r="N10" s="45"/>
      <c r="O10" s="45"/>
      <c r="P10" s="45"/>
      <c r="Q10" s="45"/>
      <c r="R10" s="45">
        <v>7336.4</v>
      </c>
      <c r="S10" s="45"/>
      <c r="T10" s="45"/>
      <c r="U10" s="45"/>
      <c r="V10" s="45"/>
      <c r="W10" s="45">
        <v>7336.4</v>
      </c>
    </row>
    <row r="11" spans="1:23" ht="18.75" customHeight="1">
      <c r="A11" s="152" t="s">
        <v>166</v>
      </c>
      <c r="B11" s="153"/>
      <c r="C11" s="153"/>
      <c r="D11" s="153"/>
      <c r="E11" s="153"/>
      <c r="F11" s="153"/>
      <c r="G11" s="153"/>
      <c r="H11" s="116"/>
      <c r="I11" s="45">
        <v>14014.4</v>
      </c>
      <c r="J11" s="45"/>
      <c r="K11" s="59"/>
      <c r="L11" s="45"/>
      <c r="M11" s="45"/>
      <c r="N11" s="45"/>
      <c r="O11" s="45"/>
      <c r="P11" s="45"/>
      <c r="Q11" s="45"/>
      <c r="R11" s="45">
        <v>14014.4</v>
      </c>
      <c r="S11" s="45"/>
      <c r="T11" s="45"/>
      <c r="U11" s="45">
        <v>6678</v>
      </c>
      <c r="V11" s="45"/>
      <c r="W11" s="45">
        <v>7336.4</v>
      </c>
    </row>
  </sheetData>
  <mergeCells count="28"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A11:H11"/>
    <mergeCell ref="A4:A7"/>
    <mergeCell ref="B4:B7"/>
    <mergeCell ref="C4:C7"/>
    <mergeCell ref="D4:D7"/>
    <mergeCell ref="E4:E7"/>
    <mergeCell ref="F4:F7"/>
    <mergeCell ref="G4:G7"/>
    <mergeCell ref="H4:H7"/>
  </mergeCells>
  <phoneticPr fontId="17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</sheetPr>
  <dimension ref="A1:J17"/>
  <sheetViews>
    <sheetView showZeros="0" workbookViewId="0">
      <selection activeCell="K7" sqref="K7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34.375" customWidth="1"/>
  </cols>
  <sheetData>
    <row r="1" spans="1:10" ht="18" customHeight="1">
      <c r="J1" s="2" t="s">
        <v>242</v>
      </c>
    </row>
    <row r="2" spans="1:10" ht="39.75" customHeight="1">
      <c r="A2" s="178" t="str">
        <f>"2025"&amp;"年部门项目支出绩效目标表"</f>
        <v>2025年部门项目支出绩效目标表</v>
      </c>
      <c r="B2" s="161"/>
      <c r="C2" s="161"/>
      <c r="D2" s="161"/>
      <c r="E2" s="161"/>
      <c r="F2" s="160"/>
      <c r="G2" s="161"/>
      <c r="H2" s="160"/>
      <c r="I2" s="160"/>
      <c r="J2" s="161"/>
    </row>
    <row r="3" spans="1:10" ht="17.25" customHeight="1">
      <c r="A3" s="162" t="str">
        <f>"单位名称："&amp;"嵩明县黄龙山小学"</f>
        <v>单位名称：嵩明县黄龙山小学</v>
      </c>
      <c r="B3" s="93"/>
      <c r="C3" s="93"/>
      <c r="D3" s="93"/>
      <c r="E3" s="93"/>
      <c r="F3" s="93"/>
      <c r="G3" s="93"/>
      <c r="H3" s="93"/>
    </row>
    <row r="4" spans="1:10" ht="44.25" customHeight="1">
      <c r="A4" s="37" t="s">
        <v>179</v>
      </c>
      <c r="B4" s="37" t="s">
        <v>243</v>
      </c>
      <c r="C4" s="37" t="s">
        <v>244</v>
      </c>
      <c r="D4" s="37" t="s">
        <v>245</v>
      </c>
      <c r="E4" s="37" t="s">
        <v>246</v>
      </c>
      <c r="F4" s="38" t="s">
        <v>247</v>
      </c>
      <c r="G4" s="37" t="s">
        <v>248</v>
      </c>
      <c r="H4" s="38" t="s">
        <v>249</v>
      </c>
      <c r="I4" s="38" t="s">
        <v>250</v>
      </c>
      <c r="J4" s="37" t="s">
        <v>251</v>
      </c>
    </row>
    <row r="5" spans="1:10" ht="18.75" customHeight="1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18">
        <v>6</v>
      </c>
      <c r="G5" s="69">
        <v>7</v>
      </c>
      <c r="H5" s="18">
        <v>8</v>
      </c>
      <c r="I5" s="18">
        <v>9</v>
      </c>
      <c r="J5" s="69">
        <v>10</v>
      </c>
    </row>
    <row r="6" spans="1:10" ht="42" customHeight="1">
      <c r="A6" s="15" t="s">
        <v>70</v>
      </c>
      <c r="B6" s="39"/>
      <c r="C6" s="39"/>
      <c r="D6" s="39"/>
      <c r="E6" s="29"/>
      <c r="F6" s="40"/>
      <c r="G6" s="29"/>
      <c r="H6" s="40"/>
      <c r="I6" s="40"/>
      <c r="J6" s="29"/>
    </row>
    <row r="7" spans="1:10" ht="42" customHeight="1">
      <c r="A7" s="179" t="s">
        <v>239</v>
      </c>
      <c r="B7" s="180" t="s">
        <v>239</v>
      </c>
      <c r="C7" s="11" t="s">
        <v>252</v>
      </c>
      <c r="D7" s="11" t="s">
        <v>253</v>
      </c>
      <c r="E7" s="15" t="s">
        <v>254</v>
      </c>
      <c r="F7" s="11" t="s">
        <v>255</v>
      </c>
      <c r="G7" s="15" t="s">
        <v>256</v>
      </c>
      <c r="H7" s="11" t="s">
        <v>257</v>
      </c>
      <c r="I7" s="11" t="s">
        <v>258</v>
      </c>
      <c r="J7" s="15" t="s">
        <v>259</v>
      </c>
    </row>
    <row r="8" spans="1:10" ht="42" customHeight="1">
      <c r="A8" s="179" t="s">
        <v>239</v>
      </c>
      <c r="B8" s="180" t="s">
        <v>239</v>
      </c>
      <c r="C8" s="11" t="s">
        <v>252</v>
      </c>
      <c r="D8" s="11" t="s">
        <v>253</v>
      </c>
      <c r="E8" s="15" t="s">
        <v>260</v>
      </c>
      <c r="F8" s="11" t="s">
        <v>261</v>
      </c>
      <c r="G8" s="15" t="s">
        <v>256</v>
      </c>
      <c r="H8" s="11" t="s">
        <v>257</v>
      </c>
      <c r="I8" s="11" t="s">
        <v>258</v>
      </c>
      <c r="J8" s="15" t="s">
        <v>262</v>
      </c>
    </row>
    <row r="9" spans="1:10" ht="42" customHeight="1">
      <c r="A9" s="179" t="s">
        <v>239</v>
      </c>
      <c r="B9" s="180" t="s">
        <v>239</v>
      </c>
      <c r="C9" s="11" t="s">
        <v>263</v>
      </c>
      <c r="D9" s="11" t="s">
        <v>264</v>
      </c>
      <c r="E9" s="15" t="s">
        <v>265</v>
      </c>
      <c r="F9" s="11" t="s">
        <v>261</v>
      </c>
      <c r="G9" s="15" t="s">
        <v>256</v>
      </c>
      <c r="H9" s="11" t="s">
        <v>257</v>
      </c>
      <c r="I9" s="11" t="s">
        <v>258</v>
      </c>
      <c r="J9" s="15" t="s">
        <v>266</v>
      </c>
    </row>
    <row r="10" spans="1:10" ht="42" customHeight="1">
      <c r="A10" s="179" t="s">
        <v>239</v>
      </c>
      <c r="B10" s="180" t="s">
        <v>239</v>
      </c>
      <c r="C10" s="11" t="s">
        <v>263</v>
      </c>
      <c r="D10" s="11" t="s">
        <v>264</v>
      </c>
      <c r="E10" s="15" t="s">
        <v>267</v>
      </c>
      <c r="F10" s="11" t="s">
        <v>255</v>
      </c>
      <c r="G10" s="15" t="s">
        <v>256</v>
      </c>
      <c r="H10" s="11" t="s">
        <v>257</v>
      </c>
      <c r="I10" s="11" t="s">
        <v>258</v>
      </c>
      <c r="J10" s="15" t="s">
        <v>268</v>
      </c>
    </row>
    <row r="11" spans="1:10" ht="42" customHeight="1">
      <c r="A11" s="179" t="s">
        <v>239</v>
      </c>
      <c r="B11" s="180" t="s">
        <v>239</v>
      </c>
      <c r="C11" s="11" t="s">
        <v>269</v>
      </c>
      <c r="D11" s="11" t="s">
        <v>270</v>
      </c>
      <c r="E11" s="15" t="s">
        <v>271</v>
      </c>
      <c r="F11" s="11" t="s">
        <v>261</v>
      </c>
      <c r="G11" s="15" t="s">
        <v>256</v>
      </c>
      <c r="H11" s="11" t="s">
        <v>257</v>
      </c>
      <c r="I11" s="11" t="s">
        <v>258</v>
      </c>
      <c r="J11" s="15" t="s">
        <v>272</v>
      </c>
    </row>
    <row r="12" spans="1:10" ht="42" customHeight="1">
      <c r="A12" s="179" t="s">
        <v>241</v>
      </c>
      <c r="B12" s="180" t="s">
        <v>241</v>
      </c>
      <c r="C12" s="11" t="s">
        <v>252</v>
      </c>
      <c r="D12" s="11" t="s">
        <v>253</v>
      </c>
      <c r="E12" s="15" t="s">
        <v>254</v>
      </c>
      <c r="F12" s="11" t="s">
        <v>255</v>
      </c>
      <c r="G12" s="15" t="s">
        <v>256</v>
      </c>
      <c r="H12" s="11" t="s">
        <v>257</v>
      </c>
      <c r="I12" s="11" t="s">
        <v>258</v>
      </c>
      <c r="J12" s="15" t="s">
        <v>259</v>
      </c>
    </row>
    <row r="13" spans="1:10" ht="42" customHeight="1">
      <c r="A13" s="179" t="s">
        <v>241</v>
      </c>
      <c r="B13" s="180" t="s">
        <v>241</v>
      </c>
      <c r="C13" s="11" t="s">
        <v>252</v>
      </c>
      <c r="D13" s="11" t="s">
        <v>253</v>
      </c>
      <c r="E13" s="15" t="s">
        <v>260</v>
      </c>
      <c r="F13" s="11" t="s">
        <v>261</v>
      </c>
      <c r="G13" s="15" t="s">
        <v>256</v>
      </c>
      <c r="H13" s="11" t="s">
        <v>257</v>
      </c>
      <c r="I13" s="11" t="s">
        <v>273</v>
      </c>
      <c r="J13" s="15" t="s">
        <v>262</v>
      </c>
    </row>
    <row r="14" spans="1:10" ht="42" customHeight="1">
      <c r="A14" s="179" t="s">
        <v>241</v>
      </c>
      <c r="B14" s="180" t="s">
        <v>241</v>
      </c>
      <c r="C14" s="11" t="s">
        <v>263</v>
      </c>
      <c r="D14" s="11" t="s">
        <v>264</v>
      </c>
      <c r="E14" s="15" t="s">
        <v>265</v>
      </c>
      <c r="F14" s="11" t="s">
        <v>261</v>
      </c>
      <c r="G14" s="15" t="s">
        <v>256</v>
      </c>
      <c r="H14" s="11" t="s">
        <v>257</v>
      </c>
      <c r="I14" s="11" t="s">
        <v>273</v>
      </c>
      <c r="J14" s="15" t="s">
        <v>266</v>
      </c>
    </row>
    <row r="15" spans="1:10" ht="42" customHeight="1">
      <c r="A15" s="179" t="s">
        <v>241</v>
      </c>
      <c r="B15" s="180" t="s">
        <v>241</v>
      </c>
      <c r="C15" s="11" t="s">
        <v>263</v>
      </c>
      <c r="D15" s="11" t="s">
        <v>264</v>
      </c>
      <c r="E15" s="15" t="s">
        <v>274</v>
      </c>
      <c r="F15" s="11" t="s">
        <v>255</v>
      </c>
      <c r="G15" s="15" t="s">
        <v>256</v>
      </c>
      <c r="H15" s="11" t="s">
        <v>257</v>
      </c>
      <c r="I15" s="11" t="s">
        <v>273</v>
      </c>
      <c r="J15" s="15" t="s">
        <v>275</v>
      </c>
    </row>
    <row r="16" spans="1:10" ht="42" customHeight="1">
      <c r="A16" s="179" t="s">
        <v>241</v>
      </c>
      <c r="B16" s="180" t="s">
        <v>241</v>
      </c>
      <c r="C16" s="11" t="s">
        <v>263</v>
      </c>
      <c r="D16" s="11" t="s">
        <v>264</v>
      </c>
      <c r="E16" s="15" t="s">
        <v>267</v>
      </c>
      <c r="F16" s="11" t="s">
        <v>255</v>
      </c>
      <c r="G16" s="15" t="s">
        <v>256</v>
      </c>
      <c r="H16" s="11" t="s">
        <v>257</v>
      </c>
      <c r="I16" s="11" t="s">
        <v>258</v>
      </c>
      <c r="J16" s="15" t="s">
        <v>268</v>
      </c>
    </row>
    <row r="17" spans="1:10" ht="42" customHeight="1">
      <c r="A17" s="179" t="s">
        <v>241</v>
      </c>
      <c r="B17" s="180" t="s">
        <v>241</v>
      </c>
      <c r="C17" s="11" t="s">
        <v>269</v>
      </c>
      <c r="D17" s="11" t="s">
        <v>270</v>
      </c>
      <c r="E17" s="15" t="s">
        <v>271</v>
      </c>
      <c r="F17" s="11" t="s">
        <v>261</v>
      </c>
      <c r="G17" s="15" t="s">
        <v>256</v>
      </c>
      <c r="H17" s="11" t="s">
        <v>257</v>
      </c>
      <c r="I17" s="11" t="s">
        <v>258</v>
      </c>
      <c r="J17" s="15" t="s">
        <v>272</v>
      </c>
    </row>
  </sheetData>
  <mergeCells count="6">
    <mergeCell ref="A2:J2"/>
    <mergeCell ref="A3:H3"/>
    <mergeCell ref="A7:A11"/>
    <mergeCell ref="A12:A17"/>
    <mergeCell ref="B7:B11"/>
    <mergeCell ref="B12:B17"/>
  </mergeCells>
  <phoneticPr fontId="1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徐丽</cp:lastModifiedBy>
  <dcterms:created xsi:type="dcterms:W3CDTF">2025-03-13T05:45:40Z</dcterms:created>
  <dcterms:modified xsi:type="dcterms:W3CDTF">2025-04-22T09:13:30Z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940FA8C5742E45AB92FEF98F70CE598F_13</vt:lpwstr>
  </property>
  <property fmtid="{D5CDD505-2E9C-101B-9397-08002B2CF9AE}" pid="3" name="KSOProductBuildVer">
    <vt:lpwstr>2052-12.1.0.17140</vt:lpwstr>
  </property>
</Properties>
</file>