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9"/>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<sst xmlns="http://schemas.openxmlformats.org/spreadsheetml/2006/main" count="1697" uniqueCount="571">
  <si>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</si>
  <si>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</si>
  <si>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</si>
  <si>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</si>
  <si>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</si>
  <si>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</si>
  <si>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</si>
  <si>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</si>
  <si>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</si>
  <si>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</si>
  <si>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</si>
  <si>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</si>
  <si>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</si>
  <si>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</si>
  <si>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</si>
  <si>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</si>
  <si>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</si>
  <si>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</si>
  <si>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</si>
  <si>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</si>
  <si>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</si>
  <si>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</si>
  <si>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</si>
  <si>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</si>
  <si>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</si>
  <si>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</si>
  <si>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</si>
  <si>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</si>
  <si>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</si>
  <si>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</si>
  <si>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</si>
  <si>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</si>
  <si>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</si>
  <si>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</si>
  <si>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</si>
  <si>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</si>
  <si>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</si>
  <si>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</si>
  <si>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</si>
  <si>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</si>
  <si>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</si>
  <si>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</si>
  <si>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</si>
  <si>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</si>
  <si>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</si>
  <si>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</si>
  <si>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</si>
  <si>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</si>
  <si>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</si>
  <si>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</si>
  <si>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</si>
  <si>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</si>
  <si>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</si>
  <si>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</si>
  <si>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</si>
  <si>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</si>
  <si>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</si>
  <si>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</si>
  <si>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</si>
  <si>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</si>
  <si>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</si>
  <si>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</si>
  <si>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</si>
  <si>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</si>
  <si>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</si>
  <si>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</si>
  <si>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</si>
  <si>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</si>
  <si>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</si>
  <si>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653001</t>
  </si>
  <si>
    <t>嵩明职教新城管理委员会</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</si>
  <si>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</si>
  <si>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</si>
  <si>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</si>
  <si>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</si>
  <si>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</si>
  <si>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</si>
  <si>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</si>
  <si>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</si>
  <si>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</si>
  <si>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</si>
  <si>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</si>
  <si>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</si>
  <si>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</si>
  <si>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</si>
  <si>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</si>
  <si>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</si>
  <si>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</si>
  <si>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</si>
  <si>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</si>
  <si>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</si>
  <si>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</si>
  <si>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</si>
  <si>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</si>
  <si>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</si>
  <si>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</si>
  <si>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</si>
  <si>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</si>
  <si>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</si>
  <si>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</si>
  <si>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</si>
  <si>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2010350</t>
  </si>
  <si>
    <t>事业运行</t>
  </si>
  <si>
    <t>205</t>
  </si>
  <si>
    <t>教育支出</t>
  </si>
  <si>
    <t>20502</t>
  </si>
  <si>
    <t>普通教育</t>
  </si>
  <si>
    <t>2050203</t>
  </si>
  <si>
    <t>初中教育</t>
  </si>
  <si>
    <t>20503</t>
  </si>
  <si>
    <t>职业教育</t>
  </si>
  <si>
    <t>2050399</t>
  </si>
  <si>
    <t>其他职业教育支出</t>
  </si>
  <si>
    <t>20599</t>
  </si>
  <si>
    <t>其他教育支出</t>
  </si>
  <si>
    <t>2059999</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</si>
  <si>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</si>
  <si>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</si>
  <si>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</si>
  <si>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</si>
  <si>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</si>
  <si>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</si>
  <si>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</si>
  <si>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</si>
  <si>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</si>
  <si>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</si>
  <si>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</si>
  <si>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</si>
  <si>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</si>
  <si>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</si>
  <si>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</si>
  <si>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</si>
  <si>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</si>
  <si>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</si>
  <si>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</si>
  <si>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</si>
  <si>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</si>
  <si>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</si>
  <si>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</si>
  <si>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</si>
  <si>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</si>
  <si>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</si>
  <si>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</si>
  <si>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</si>
  <si>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</si>
  <si>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</si>
  <si>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</si>
  <si>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</si>
  <si>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</si>
  <si>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</si>
  <si>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</si>
  <si>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</si>
  <si>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</si>
  <si>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</si>
  <si>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</si>
  <si>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</si>
  <si>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</si>
  <si>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</si>
  <si>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</si>
  <si>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</si>
  <si>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</si>
  <si>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</si>
  <si>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</si>
  <si>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</si>
  <si>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</si>
  <si>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</si>
  <si>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</si>
  <si>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</si>
  <si>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</si>
  <si>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</si>
  <si>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</si>
  <si>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</si>
  <si>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</si>
  <si>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</si>
  <si>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</si>
  <si>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</si>
  <si>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</si>
  <si>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</si>
  <si>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</si>
  <si>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</si>
  <si>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</si>
  <si>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</si>
  <si>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</si>
  <si>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</si>
  <si>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</si>
  <si>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</si>
  <si>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</si>
  <si>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</si>
  <si>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</si>
  <si>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</si>
  <si>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</si>
  <si>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</si>
  <si>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</si>
  <si>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</si>
  <si>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</si>
  <si>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</si>
  <si>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</si>
  <si>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</si>
  <si>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</si>
  <si>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</si>
  <si>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</si>
  <si>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</si>
  <si>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</si>
  <si>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</si>
  <si>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</si>
  <si>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</si>
  <si>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</si>
  <si>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</si>
  <si>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</si>
  <si>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</si>
  <si>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</si>
  <si>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</si>
  <si>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</si>
  <si>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</si>
  <si>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530186210000000018524</t>
  </si>
  <si>
    <t>事业人员支出工资</t>
  </si>
  <si>
    <t>30101</t>
  </si>
  <si>
    <t>基本工资</t>
  </si>
  <si>
    <t>30102</t>
  </si>
  <si>
    <t>津贴补贴</t>
  </si>
  <si>
    <t>30103</t>
  </si>
  <si>
    <t>奖金</t>
  </si>
  <si>
    <t>30107</t>
  </si>
  <si>
    <t>绩效工资</t>
  </si>
  <si>
    <t>530186210000000018525</t>
  </si>
  <si>
    <t>社会保障缴费</t>
  </si>
  <si>
    <t>30108</t>
  </si>
  <si>
    <t>机关事业单位基本养老保险缴费</t>
  </si>
  <si>
    <t>30110</t>
  </si>
  <si>
    <t>职工基本医疗保险缴费</t>
  </si>
  <si>
    <t>30111</t>
  </si>
  <si>
    <t>公务员医疗补助缴费</t>
  </si>
  <si>
    <t>30112</t>
  </si>
  <si>
    <t>其他社会保障缴费</t>
  </si>
  <si>
    <t>530186210000000018526</t>
  </si>
  <si>
    <t>30113</t>
  </si>
  <si>
    <t>530186210000000018527</t>
  </si>
  <si>
    <t>公车购置及运维费</t>
  </si>
  <si>
    <t>30231</t>
  </si>
  <si>
    <t>公务用车运行维护费</t>
  </si>
  <si>
    <t>530186210000000018529</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</si>
  <si>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</si>
  <si>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</si>
  <si>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</si>
  <si>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</si>
  <si>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</si>
  <si>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</si>
  <si>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</si>
  <si>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</si>
  <si>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</si>
  <si>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</si>
  <si>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</si>
  <si>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</si>
  <si>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</si>
  <si>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</si>
  <si>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</si>
  <si>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</si>
  <si>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</si>
  <si>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30229</t>
  </si>
  <si>
    <t>福利费</t>
  </si>
  <si>
    <t>530186221100000494490</t>
  </si>
  <si>
    <t>对个人和家庭的补助</t>
  </si>
  <si>
    <t>30305</t>
  </si>
  <si>
    <t>生活补助</t>
  </si>
  <si>
    <t>530186231100001435393</t>
  </si>
  <si>
    <t>离退休人员支出</t>
  </si>
  <si>
    <t>530186241100002313266</t>
  </si>
  <si>
    <t>工会经费</t>
  </si>
  <si>
    <t>30228</t>
  </si>
  <si>
    <t>预算05-1表</t>
  </si>
  <si>
    <t>项目分类</t>
  </si>
  <si>
    <t>项目单位</t>
  </si>
  <si>
    <t>经济科目编码</t>
  </si>
  <si>
    <t>经济科目名称</t>
  </si>
  <si>
    <t>本年拨款</t>
  </si>
  <si>
    <t>其中：本次下达</t>
  </si>
  <si>
    <t>530186251100003722044</t>
  </si>
  <si>
    <t>公务用车购置经费</t>
  </si>
  <si>
    <t>31013</t>
  </si>
  <si>
    <t>公务用车购置</t>
  </si>
  <si>
    <t>专项业务类</t>
  </si>
  <si>
    <t>530186221100000394675</t>
  </si>
  <si>
    <t>嵩明职教新城辅助性人员工资社保等经费</t>
  </si>
  <si>
    <t>530186221100000396388</t>
  </si>
  <si>
    <t>长松园棚改集体经济组织成员生计补助经费</t>
  </si>
  <si>
    <t>31010</t>
  </si>
  <si>
    <t>安置补助</t>
  </si>
  <si>
    <t>530186251100003877012</t>
  </si>
  <si>
    <t>云南师范大学附属中学教室及屋面雨水管改造工程项目经费</t>
  </si>
  <si>
    <t>事业发展类</t>
  </si>
  <si>
    <t>530186200000000000023</t>
  </si>
  <si>
    <t>办公地点搬迁办公用房租赁专项经费</t>
  </si>
  <si>
    <t>530186200000000000280</t>
  </si>
  <si>
    <t>道路保洁、绿化、路灯管养社会事务专项资金</t>
  </si>
  <si>
    <t>530186200000000000293</t>
  </si>
  <si>
    <t>名校融校专项资金</t>
  </si>
  <si>
    <t>530186210000000018224</t>
  </si>
  <si>
    <t>园区招商引资专项经费</t>
  </si>
  <si>
    <t>530186210000000018799</t>
  </si>
  <si>
    <t>职教新城综合管理项目经费</t>
  </si>
  <si>
    <t>530186251100003722537</t>
  </si>
  <si>
    <t>2025年新增办公设备购置经费</t>
  </si>
  <si>
    <t>31002</t>
  </si>
  <si>
    <t>办公设备购置</t>
  </si>
  <si>
    <t>530186251100003722899</t>
  </si>
  <si>
    <t>嵩明职教新城微信公众号代运营服务经费</t>
  </si>
  <si>
    <t>530186251100003723626</t>
  </si>
  <si>
    <t>小龙高速军马互通连接线、长松园8号路、景观湿地管护经费</t>
  </si>
  <si>
    <t>530186251100003737793</t>
  </si>
  <si>
    <t>嵩明职教新城控制性详细规划修编项目经费</t>
  </si>
  <si>
    <t>530186251100003738255</t>
  </si>
  <si>
    <t>嵩明职教新城“十五五”产业发展规划经费</t>
  </si>
  <si>
    <t>530186251100003876982</t>
  </si>
  <si>
    <t>嵩明长松园1号路（军长路至杨家村段）段新增电缆沟项目预算经费</t>
  </si>
  <si>
    <t>31005</t>
  </si>
  <si>
    <t>基础设施建设</t>
  </si>
  <si>
    <t>530186251100003877026</t>
  </si>
  <si>
    <t>嵩明职教新城道路塌陷溶洞修复工程经费</t>
  </si>
  <si>
    <t>530186251100003979125</t>
  </si>
  <si>
    <t>嵩明职教新城管理委员会2025年年初自有资金项目预算经费</t>
  </si>
  <si>
    <t>预算05-2表</t>
  </si>
  <si>
    <t>项目年度绩效目标</t>
  </si>
  <si>
    <t>一级指标</t>
  </si>
  <si>
    <t>二级指标</t>
  </si>
  <si>
    <t>三级指标</t>
  </si>
  <si>
    <t>指标性质</t>
  </si>
  <si>
    <t>指标值</t>
  </si>
  <si>
    <t>度量单位</t>
  </si>
  <si>
    <t>指标属性</t>
  </si>
  <si>
    <t>指标内容</t>
  </si>
  <si>
    <t>做好嵩明职教新城滇中新区军长片区核心区、嵩明职教新城大学城片区局部地块、昆明市嵩明县职教新城科教文化产业园科教单元控制性详细规划修编工作。</t>
  </si>
  <si>
    <t>产出指标</t>
  </si>
  <si>
    <t>数量指标</t>
  </si>
  <si>
    <t>控制性规划修编报告数量</t>
  </si>
  <si>
    <t>&gt;=</t>
  </si>
  <si>
    <t>1.00</t>
  </si>
  <si>
    <t>个</t>
  </si>
  <si>
    <t>定性指标</t>
  </si>
  <si>
    <t>形成最终报告个数。</t>
  </si>
  <si>
    <t>质量指标</t>
  </si>
  <si>
    <t>成果转化率</t>
  </si>
  <si>
    <t>95</t>
  </si>
  <si>
    <t>%</t>
  </si>
  <si>
    <t>反映研究成果转化情况。
成果转化率=形成正式文件或咨询成果数量/研究报告总数量。</t>
  </si>
  <si>
    <t>效益指标</t>
  </si>
  <si>
    <t>社会效益</t>
  </si>
  <si>
    <t>研究成果采纳率</t>
  </si>
  <si>
    <t>反映上建议、意见被采纳的情况。</t>
  </si>
  <si>
    <t>满意度指标</t>
  </si>
  <si>
    <t>服务对象满意度</t>
  </si>
  <si>
    <t>反映服务对象对控规修编工作的整体满意情况。
服务对象满意度=（对控规修编的整体满意的人数/问卷调查人数）*100%</t>
  </si>
  <si>
    <t>做好小龙军马互通连接线、长松园8号路道路、大学城教师小区外围景观湿地的管护工作，保障道路正常通行，致力打造环境优美的园区。</t>
  </si>
  <si>
    <t>道路管养面积</t>
  </si>
  <si>
    <t>=</t>
  </si>
  <si>
    <t>68214.8</t>
  </si>
  <si>
    <t>平方米</t>
  </si>
  <si>
    <t>定量指标</t>
  </si>
  <si>
    <t>反映物业管理合同约定的服务区域、办公区域室内外（含绿化）面积之和。</t>
  </si>
  <si>
    <t>绿化管养面积</t>
  </si>
  <si>
    <t>104312.94</t>
  </si>
  <si>
    <t>反映办公区室外绿化管养面积的情况。</t>
  </si>
  <si>
    <t>路灯养护数量</t>
  </si>
  <si>
    <t>245</t>
  </si>
  <si>
    <t>套</t>
  </si>
  <si>
    <t>路灯管养数量为245套</t>
  </si>
  <si>
    <t>道路管养合格率</t>
  </si>
  <si>
    <t>反映道路管养检查验收合格的情况。道路管养合格率=道路管养检查验收合格次数/道路管养总次数*100%</t>
  </si>
  <si>
    <t>绿化养护合格率</t>
  </si>
  <si>
    <t>反映道路绿化保洁检查验收合格的情况。道路绿化保洁合格率=道路绿化保洁检查验收合格次数/道路绿化保洁总次数*100%</t>
  </si>
  <si>
    <t>管养需求保障程度</t>
  </si>
  <si>
    <t>反映绿化、安保、安防、保洁等服务满足委托单位的程度。（实际运用时根据项目对物业的需求，主要通过整体评价的方式进行评价。）</t>
  </si>
  <si>
    <t>服务受益人员满意度</t>
  </si>
  <si>
    <t>90</t>
  </si>
  <si>
    <t>反映养护服务受益人员满意程度。</t>
  </si>
  <si>
    <t>按时完成云南师范大学附属嵩明中学部分专用教室及屋面雨水管重新改造，确保2025年9月招生正常投入使用。</t>
  </si>
  <si>
    <t>时效指标</t>
  </si>
  <si>
    <t>按时完成改造工程</t>
  </si>
  <si>
    <t>2025年7月30日前完成</t>
  </si>
  <si>
    <t>月</t>
  </si>
  <si>
    <t>确保开学招生投入使用</t>
  </si>
  <si>
    <t>提高师生满意度</t>
  </si>
  <si>
    <t>100%</t>
  </si>
  <si>
    <t>通过政府采购完成4台台式计算机，2台便携式计算机，3台A4黑白打印机的采购工作，并完成验收投入使用。</t>
  </si>
  <si>
    <t>购置设备数量</t>
  </si>
  <si>
    <t>台（套）</t>
  </si>
  <si>
    <t>反映购置数量完成情况。</t>
  </si>
  <si>
    <t>验收通过率</t>
  </si>
  <si>
    <t>100</t>
  </si>
  <si>
    <t>反映设备购置的产品质量情况。
验收通过率=（通过验收的购置数量/购置总数量）*100%。</t>
  </si>
  <si>
    <t>设备部署及时率</t>
  </si>
  <si>
    <t>98</t>
  </si>
  <si>
    <t>反映新购设备按时部署情况。
设备部署及时率=（及时部署设备数量/新购设备总数）*100%。</t>
  </si>
  <si>
    <t>经济效益</t>
  </si>
  <si>
    <t>设备采购经济性</t>
  </si>
  <si>
    <t>&lt;=</t>
  </si>
  <si>
    <t>3.76</t>
  </si>
  <si>
    <t>万元</t>
  </si>
  <si>
    <t>反映设备采购成本低于计划数所获得的经济效益。</t>
  </si>
  <si>
    <t>使用人员满意度</t>
  </si>
  <si>
    <t>反映服务对象对购置设备的整体满意情况。
使用人员满意度=（对购置设备满意的人数/问卷调查人数）*100%。</t>
  </si>
  <si>
    <t>更加快捷高效地发布信息，更好的宣传职教新城管理委员会工作成效，充分融合嵩明县城融媒资源与单位信息富矿。</t>
  </si>
  <si>
    <t>每日发布稿件数量</t>
  </si>
  <si>
    <t>篇</t>
  </si>
  <si>
    <t>反映通过相关媒体、网络等发布或推送稿件的篇数情况。</t>
  </si>
  <si>
    <t>及时率</t>
  </si>
  <si>
    <t>天</t>
  </si>
  <si>
    <t>反映信息发布的时效情况。</t>
  </si>
  <si>
    <t>错漏率</t>
  </si>
  <si>
    <t>错漏率=发生错漏的宣传信息条数/发布信息总条数*100%</t>
  </si>
  <si>
    <t>宣传内容知晓率</t>
  </si>
  <si>
    <t>90%</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</si>
  <si>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</si>
  <si>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社会公众满意度</t>
  </si>
  <si>
    <t>反映社会公众对宣传的满意程度。</t>
  </si>
  <si>
    <t>保障长松园片区棚户区居民搬得走、住得稳，及时足额兑付2025年物业补助、置业补助资金。</t>
  </si>
  <si>
    <t>获补对象数</t>
  </si>
  <si>
    <t>涉及长松园棚改集体经济组织成员数</t>
  </si>
  <si>
    <t>人(人次、家)</t>
  </si>
  <si>
    <t>反映获补助人员、企业的数量情况，也适用补贴、资助等形式的补助。</t>
  </si>
  <si>
    <t>获补对象准确率</t>
  </si>
  <si>
    <t>符合补助标准的对象数/实际补助对象数</t>
  </si>
  <si>
    <t>反映获补助对象认定的准确性情况。
获补对象准确率=抽检符合标准的补助对象数/抽检实际补助对象数*100%</t>
  </si>
  <si>
    <t>兑现准确率</t>
  </si>
  <si>
    <t>补助兑付额/应付额</t>
  </si>
  <si>
    <t>反映补助准确发放的情况。
补助兑现准确率=补助兑付额/应付额*100%</t>
  </si>
  <si>
    <t>政策知晓率</t>
  </si>
  <si>
    <t>补助政策知晓程度</t>
  </si>
  <si>
    <t>反映补助政策的宣传效果情况。
政策知晓率=调查中补助政策知晓人数/调查总人数*100%</t>
  </si>
  <si>
    <t>生活状况改善</t>
  </si>
  <si>
    <t>生活状况改善程度</t>
  </si>
  <si>
    <t>反映补助促进受助对象生活状况改善的情况。</t>
  </si>
  <si>
    <t>受益对象满意度</t>
  </si>
  <si>
    <t>反映获补助受益对象的满意程度。</t>
  </si>
  <si>
    <t>在已建嵩明长松园休闲旅游度假区1号道路（军长路至杨家村段）道路右侧，新增建设长度约为600米左右道路电缆沟，电缆沟尺寸为1.0mx1.1m，新建电缆三通井1个、直通井9个、转弯井1个、电缆裕度井1个。满足用电需求，片区人员出行、用电、通行提供便捷、完善的服务。</t>
  </si>
  <si>
    <t>2024年12月前完成建设工程</t>
  </si>
  <si>
    <t>满足用电需求，完善基础配套，完善服务</t>
  </si>
  <si>
    <t>完善服务，提高满意度</t>
  </si>
  <si>
    <t>&gt;</t>
  </si>
  <si>
    <t>对园区文苑路（东方时尚驾校南门口路段）塌陷点1个、文博路延长线塌陷点7个、文汇路塌陷点1个、文轩路塌陷点2个、文林路塌陷2个进行修复，排除交通安全隐患，保障园区道路正常通行。</t>
  </si>
  <si>
    <t>对10个塌陷点进行维修</t>
  </si>
  <si>
    <t>全额完成</t>
  </si>
  <si>
    <t>按时完成</t>
  </si>
  <si>
    <t>年</t>
  </si>
  <si>
    <t>当年完成</t>
  </si>
  <si>
    <t>排除安全隐患，保障园区道路交通</t>
  </si>
  <si>
    <t>保障园区道路交通</t>
  </si>
  <si>
    <t>排除安全隐患，保障园区道路交通，提高社会满意度</t>
  </si>
  <si>
    <t>保障辅助性人员工资正常发放，社保正常缴纳，推进管委会各项工作顺利运转、有序开展。</t>
  </si>
  <si>
    <t>工资福利发放辅助性人员数</t>
  </si>
  <si>
    <t>人</t>
  </si>
  <si>
    <t>反映单位实际发放辅助性人员工资数量。</t>
  </si>
  <si>
    <t>发放及时率</t>
  </si>
  <si>
    <t>辅助性人员工资发放时效</t>
  </si>
  <si>
    <t>部门工作运转</t>
  </si>
  <si>
    <t>正常运转</t>
  </si>
  <si>
    <t>单位（部门）工作运转正常，是否高效</t>
  </si>
  <si>
    <t>工作效率提高</t>
  </si>
  <si>
    <t>有所提高</t>
  </si>
  <si>
    <t>工作效率提高情况</t>
  </si>
  <si>
    <t>辅助性人员满意度</t>
  </si>
  <si>
    <t>反映单位（部门）辅助性人员对工资福利待遇及购买社保的满意程度。</t>
  </si>
  <si>
    <t>反映社会公众对单位（部门）履职情况的满意程度。</t>
  </si>
  <si>
    <t>按照相关要求，2024年12月底前完成县“十五五”规划《纲要》编制，2026年全部印发实施。2025年将启动职教新城“十五五”产业发展规划，紧扣嵩明县产城融合示范区发展定位，发展壮大现代服务业，打造“三示范一标杆”，结合园区未来五年发展需要，2025年聘请第三方完成对嵩明职教新城管理委员会全方位产业发展规划编制。</t>
  </si>
  <si>
    <t>十五五规划编制报告数量</t>
  </si>
  <si>
    <t>形成十五五规划编制报告报告个数。</t>
  </si>
  <si>
    <t>80</t>
  </si>
  <si>
    <t>反映研究成果验收通过情况。
验收通过率=评审通过的研究成果/上报参加评审的研究成果数量*100%。</t>
  </si>
  <si>
    <t>研究成果采纳率=上报至省级部门被其采纳的建议、意见条数/上报至省级部门的建议、意见数量*100%。</t>
  </si>
  <si>
    <t>反映服务对象对政策研究工作的整体满意情况。
服务对象满意度=（对政策研究工作的整体满意的人数/问卷调查人数）*100%</t>
  </si>
  <si>
    <t>购置公务用车1辆，并完成验收入库。</t>
  </si>
  <si>
    <t>购置车辆数量</t>
  </si>
  <si>
    <t>辆</t>
  </si>
  <si>
    <t>车辆采购经济性</t>
  </si>
  <si>
    <t>改善嵩明职教新城管委会办公条件，更好的为园区内各院校、企业办理相关事务，加快建设效能管委会，全面提升管委会管理和服务能力，助推园区实现高质量发展。</t>
  </si>
  <si>
    <t>办公用房租赁费缴纳及时率</t>
  </si>
  <si>
    <t>缴纳办公用房租赁费用时效性</t>
  </si>
  <si>
    <t>全面做好园区道路保洁、绿化养护、路灯管养、市政公共设施维护等综合社会事务，加强绿化养护管理，巩固绿色宜居环境，为群众打造绿色宜居的生态环境，推进园区发展。</t>
  </si>
  <si>
    <t>道路保洁面积</t>
  </si>
  <si>
    <t>39275.62</t>
  </si>
  <si>
    <t>道路保洁面积≥392785.62平方米得满分，小于目标任务量，得分＝实际完成数/目标值*指标分值。</t>
  </si>
  <si>
    <t>绿化养护面积</t>
  </si>
  <si>
    <t>①绿化养护面积≧358618.59平方米，得满分；                           ②绿化养护面积&lt;358618.59平方米，得分＝实际完成数/目标值*指标分值</t>
  </si>
  <si>
    <t>路灯管养考核情况</t>
  </si>
  <si>
    <t>每周一次</t>
  </si>
  <si>
    <t>次</t>
  </si>
  <si>
    <t>①城市管理科每周对路灯巡查≥1次；
②每月抽查或排查≥3次；
③每季度全面检查≥1次。</t>
  </si>
  <si>
    <t>加大招商引资力度，引进行优质企业，完成招商引资任务，促进固定资投资，促进财政增收，提高就业，加强企业服务，改善营商环境，促进地方经济高质量发展。</t>
  </si>
  <si>
    <t>固定资产投资完成额</t>
  </si>
  <si>
    <t>固定资产投资完成数</t>
  </si>
  <si>
    <t>“四上”企业营收增速</t>
  </si>
  <si>
    <t>“四上”企业营收增速情况</t>
  </si>
  <si>
    <t>做好园区党建、人才、宣传、统战、文明单位创建、平安园区综治维稳建设、安全管理、综合执法、质量强县、法治建设、普法强基等园区综合管理工作，持续推进嵩明职教新城高质量发展。</t>
  </si>
  <si>
    <t>一般公共预算收入</t>
  </si>
  <si>
    <t>完成一般公共预算收入情况</t>
  </si>
  <si>
    <t>固定资产投资</t>
  </si>
  <si>
    <t>完成固定资产投资情况</t>
  </si>
  <si>
    <t>招商引资</t>
  </si>
  <si>
    <t>完成招商引资情况</t>
  </si>
  <si>
    <t>综合目标管理绩效考核</t>
  </si>
  <si>
    <t>良好</t>
  </si>
  <si>
    <t>等次</t>
  </si>
  <si>
    <t>综合目标管理绩效考核结果</t>
  </si>
  <si>
    <t>税收收入</t>
  </si>
  <si>
    <t>完成税收收入情况</t>
  </si>
  <si>
    <t>按照上级要求做好嵩明职教新城管理委员会党建方面、普法强基方面相关工作，规范使用自有资金。</t>
  </si>
  <si>
    <t>上级安排的党建、普法强基相关工作完成情况</t>
  </si>
  <si>
    <t>上级安排的党建、普法强基相关工作完成及时率</t>
  </si>
  <si>
    <t>推动园区党建、普法强基工作高质量发展</t>
  </si>
  <si>
    <t>预算06表</t>
  </si>
  <si>
    <t>政府性基金预算支出预算表</t>
  </si>
  <si>
    <t>单位名称：昆明市发展和改革委员会</t>
  </si>
  <si>
    <t>政府性基金预算支出</t>
  </si>
  <si>
    <t>备注：嵩明职教新城管理委员会2025年无政府性基金预算支出，故本表为空表。</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</si>
  <si>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</si>
  <si>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</si>
  <si>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</si>
  <si>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</si>
  <si>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</si>
  <si>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</si>
  <si>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</si>
  <si>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</si>
  <si>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</si>
  <si>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</si>
  <si>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</si>
  <si>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公务车辆保险服务</t>
  </si>
  <si>
    <t>机动车保险服务</t>
  </si>
  <si>
    <t>元</t>
  </si>
  <si>
    <t>轿车</t>
  </si>
  <si>
    <t>A4黑白打印机</t>
  </si>
  <si>
    <t>便携式计算机</t>
  </si>
  <si>
    <t>台式计算机</t>
  </si>
  <si>
    <t>小龙军马互通连接线、长松园8号路、景观湿地管护费用</t>
  </si>
  <si>
    <t>市政公用设施管理服务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</si>
  <si>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</si>
  <si>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</si>
  <si>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</si>
  <si>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</si>
  <si>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</si>
  <si>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</si>
  <si>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</si>
  <si>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</si>
  <si>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小龙军马互通连接线、长松园8号路、景观湿地管护</t>
  </si>
  <si>
    <t>预算09-1表</t>
  </si>
  <si>
    <t>单位名称（项目）</t>
  </si>
  <si>
    <t>地区</t>
  </si>
  <si>
    <t>杨林经开区</t>
  </si>
  <si>
    <t>备注：嵩明职教新城管理委员会2025年无对下转移支付，故本表为空表。</t>
  </si>
  <si>
    <t>预算09-2表</t>
  </si>
  <si>
    <t>预算10表</t>
  </si>
  <si>
    <t>资产类别</t>
  </si>
  <si>
    <t>资产分类代码.名称</t>
  </si>
  <si>
    <t>资产名称</t>
  </si>
  <si>
    <t>计量单位</t>
  </si>
  <si>
    <t>财政部门批复数（元）</t>
  </si>
  <si>
    <t>单价</t>
  </si>
  <si>
    <t>金额</t>
  </si>
  <si>
    <t>通用设备</t>
  </si>
  <si>
    <t>A02010105台式计算机</t>
  </si>
  <si>
    <t>台</t>
  </si>
  <si>
    <t>A02010108便携式计算机</t>
  </si>
  <si>
    <t>A02021003A4黑白打印机</t>
  </si>
  <si>
    <t>预算11表</t>
  </si>
  <si>
    <t>上级补助</t>
  </si>
  <si>
    <t>备注：嵩明职教新城管理委员会2025年无上级转移支付补助项目，故本表为空表。</t>
  </si>
  <si>
    <t>预算12表</t>
  </si>
  <si>
    <t>项目级次</t>
  </si>
  <si>
    <t>211 公车购置及运维费</t>
  </si>
  <si>
    <t>本级</t>
  </si>
  <si>
    <t>311 专项业务类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</si>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</sst>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8">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sz val="9"/>
      <name val="宋体"/>
      <charset val="1"/>
    </font>
    <font>
      <sz val="9"/>
      <color rgb="FF000000"/>
      <name val="宋体"/>
      <charset val="1"/>
    </font>
    <font>
      <b/>
      <sz val="22"/>
      <color rgb="FF000000"/>
      <name val="宋体"/>
      <charset val="134"/>
    </font>
    <font>
      <sz val="10"/>
      <color rgb="FF000000"/>
      <name val="宋体"/>
      <charset val="1"/>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right/>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4" borderId="18"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9" applyNumberFormat="0" applyFill="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5" fillId="0" borderId="0" applyNumberFormat="0" applyFill="0" applyBorder="0" applyAlignment="0" applyProtection="0">
      <alignment vertical="center"/>
    </xf>
    <xf numFmtId="0" fontId="26" fillId="5" borderId="21" applyNumberFormat="0" applyAlignment="0" applyProtection="0">
      <alignment vertical="center"/>
    </xf>
    <xf numFmtId="0" fontId="27" fillId="6" borderId="22" applyNumberFormat="0" applyAlignment="0" applyProtection="0">
      <alignment vertical="center"/>
    </xf>
    <xf numFmtId="0" fontId="28" fillId="6" borderId="21" applyNumberFormat="0" applyAlignment="0" applyProtection="0">
      <alignment vertical="center"/>
    </xf>
    <xf numFmtId="0" fontId="29" fillId="7" borderId="23" applyNumberFormat="0" applyAlignment="0" applyProtection="0">
      <alignment vertical="center"/>
    </xf>
    <xf numFmtId="0" fontId="30" fillId="0" borderId="24" applyNumberFormat="0" applyFill="0" applyAlignment="0" applyProtection="0">
      <alignment vertical="center"/>
    </xf>
    <xf numFmtId="0" fontId="31" fillId="0" borderId="25"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176" fontId="37" fillId="0" borderId="7">
      <alignment horizontal="right" vertical="center"/>
    </xf>
    <xf numFmtId="49" fontId="37" fillId="0" borderId="7">
      <alignment horizontal="left" vertical="center" wrapText="1"/>
    </xf>
    <xf numFmtId="176" fontId="37" fillId="0" borderId="7">
      <alignment horizontal="right" vertical="center"/>
    </xf>
    <xf numFmtId="177" fontId="37" fillId="0" borderId="7">
      <alignment horizontal="right" vertical="center"/>
    </xf>
    <xf numFmtId="178" fontId="37" fillId="0" borderId="7">
      <alignment horizontal="right" vertical="center"/>
    </xf>
    <xf numFmtId="179" fontId="37" fillId="0" borderId="7">
      <alignment horizontal="right" vertical="center"/>
    </xf>
    <xf numFmtId="10" fontId="37" fillId="0" borderId="7">
      <alignment horizontal="right" vertical="center"/>
    </xf>
    <xf numFmtId="180" fontId="37" fillId="0" borderId="7">
      <alignment horizontal="right" vertical="center"/>
    </xf>
    <xf numFmtId="0" fontId="37" fillId="0" borderId="0">
      <alignment vertical="top"/>
      <protection locked="0"/>
    </xf>
  </cellStyleXfs>
  <cellXfs count="217">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1" applyNumberFormat="1" applyFont="1">
      <alignment horizontal="right" vertical="center"/>
    </xf>
    <xf numFmtId="0" fontId="2" fillId="2" borderId="0" xfId="0" applyFont="1" applyFill="1" applyAlignment="1" applyProtection="1">
      <alignment horizontal="center" vertical="center"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8" fillId="0" borderId="8" xfId="57" applyFont="1" applyFill="1" applyBorder="1" applyAlignment="1" applyProtection="1">
      <alignment horizontal="left" wrapText="1"/>
      <protection locked="0"/>
    </xf>
    <xf numFmtId="0" fontId="8" fillId="0" borderId="8" xfId="57" applyFont="1" applyFill="1" applyBorder="1" applyAlignment="1" applyProtection="1">
      <alignment horizontal="left" wrapText="1"/>
    </xf>
    <xf numFmtId="0" fontId="9" fillId="3" borderId="8" xfId="57" applyFont="1" applyFill="1" applyBorder="1" applyAlignment="1" applyProtection="1">
      <alignment horizontal="left" vertical="center" wrapText="1"/>
      <protection locked="0"/>
    </xf>
    <xf numFmtId="0" fontId="8" fillId="3" borderId="8" xfId="57" applyFont="1" applyFill="1" applyBorder="1" applyAlignment="1" applyProtection="1">
      <alignment horizontal="center" vertical="center" wrapText="1"/>
      <protection locked="0"/>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9" fillId="3" borderId="8" xfId="57" applyFont="1" applyFill="1" applyBorder="1" applyAlignment="1" applyProtection="1">
      <alignment horizontal="center" vertical="center" wrapText="1"/>
    </xf>
    <xf numFmtId="0" fontId="9" fillId="3" borderId="8" xfId="57" applyFont="1" applyFill="1" applyBorder="1" applyAlignment="1" applyProtection="1">
      <alignment horizontal="left"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6" fillId="0" borderId="0" xfId="0" applyFont="1" applyAlignment="1">
      <alignment horizontal="right" vertical="center"/>
    </xf>
    <xf numFmtId="0" fontId="2" fillId="2" borderId="0" xfId="0" applyFont="1" applyFill="1" applyAlignment="1" applyProtection="1">
      <alignment horizontal="right" vertical="center" wrapText="1"/>
      <protection locked="0"/>
    </xf>
    <xf numFmtId="0" fontId="10"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10"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9" xfId="0" applyFont="1" applyBorder="1" applyAlignment="1">
      <alignment horizontal="center" vertical="center" wrapText="1"/>
    </xf>
    <xf numFmtId="0" fontId="1" fillId="0" borderId="2" xfId="0" applyFont="1" applyBorder="1" applyAlignment="1">
      <alignment horizontal="center" vertical="center"/>
    </xf>
    <xf numFmtId="176" fontId="5" fillId="0" borderId="7" xfId="51" applyFont="1">
      <alignment horizontal="right" vertical="center"/>
    </xf>
    <xf numFmtId="0" fontId="1" fillId="0" borderId="0" xfId="0" applyFont="1" applyAlignment="1">
      <alignment wrapText="1"/>
    </xf>
    <xf numFmtId="0" fontId="1" fillId="0" borderId="0" xfId="0" applyFont="1" applyProtection="1">
      <protection locked="0"/>
    </xf>
    <xf numFmtId="0" fontId="3" fillId="0" borderId="0" xfId="0" applyFont="1" applyAlignment="1">
      <alignment horizontal="center" vertical="center" wrapText="1"/>
    </xf>
    <xf numFmtId="0" fontId="4" fillId="0" borderId="0" xfId="0" applyFont="1" applyProtection="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8"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1" fillId="0" borderId="12" xfId="57" applyFont="1" applyFill="1" applyBorder="1" applyAlignment="1" applyProtection="1">
      <alignment horizontal="left" vertical="center" wrapText="1"/>
    </xf>
    <xf numFmtId="0" fontId="11" fillId="0" borderId="12" xfId="57" applyFont="1" applyFill="1" applyBorder="1" applyAlignment="1" applyProtection="1">
      <alignment horizontal="left" vertical="center"/>
      <protection locked="0"/>
    </xf>
    <xf numFmtId="0" fontId="11" fillId="0" borderId="13" xfId="57" applyFont="1" applyFill="1" applyBorder="1" applyAlignment="1" applyProtection="1">
      <alignment horizontal="left" vertical="center" wrapText="1"/>
    </xf>
    <xf numFmtId="0" fontId="11" fillId="0" borderId="13" xfId="57" applyFont="1" applyFill="1" applyBorder="1" applyAlignment="1" applyProtection="1">
      <alignment horizontal="left" vertical="center"/>
      <protection locked="0"/>
    </xf>
    <xf numFmtId="0" fontId="11" fillId="0" borderId="13" xfId="57" applyFont="1" applyFill="1" applyBorder="1" applyAlignment="1" applyProtection="1">
      <alignment horizontal="left" vertical="center"/>
    </xf>
    <xf numFmtId="0" fontId="2" fillId="0" borderId="13"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Alignment="1" applyProtection="1">
      <alignment vertical="top" wrapText="1"/>
      <protection locked="0"/>
    </xf>
    <xf numFmtId="0" fontId="3" fillId="0" borderId="0" xfId="0" applyFont="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4" xfId="0" applyFont="1" applyBorder="1" applyAlignment="1">
      <alignment horizontal="center" vertical="center" wrapText="1"/>
    </xf>
    <xf numFmtId="0" fontId="4" fillId="0" borderId="8" xfId="0" applyFont="1" applyBorder="1" applyAlignment="1" applyProtection="1">
      <alignment horizontal="center" vertical="center" wrapText="1"/>
      <protection locked="0"/>
    </xf>
    <xf numFmtId="176" fontId="5" fillId="0" borderId="12" xfId="51" applyFont="1" applyBorder="1">
      <alignment horizontal="right" vertical="center"/>
    </xf>
    <xf numFmtId="176" fontId="5" fillId="0" borderId="13" xfId="51" applyFont="1" applyBorder="1">
      <alignment horizontal="right" vertical="center"/>
    </xf>
    <xf numFmtId="0" fontId="2" fillId="2" borderId="13" xfId="0" applyFont="1" applyFill="1" applyBorder="1" applyAlignment="1">
      <alignment horizontal="left"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176" fontId="5" fillId="0" borderId="12" xfId="0" applyNumberFormat="1" applyFont="1" applyBorder="1" applyAlignment="1">
      <alignment horizontal="right" vertical="center"/>
    </xf>
    <xf numFmtId="176" fontId="5" fillId="0" borderId="15" xfId="51" applyFont="1" applyBorder="1">
      <alignment horizontal="right" vertical="center"/>
    </xf>
    <xf numFmtId="176" fontId="5" fillId="0" borderId="13" xfId="0" applyNumberFormat="1" applyFont="1" applyBorder="1" applyAlignment="1">
      <alignment horizontal="right" vertical="center"/>
    </xf>
    <xf numFmtId="176" fontId="5" fillId="0" borderId="16" xfId="51" applyFont="1" applyBorder="1">
      <alignment horizontal="right" vertical="center"/>
    </xf>
    <xf numFmtId="0" fontId="2" fillId="0" borderId="0" xfId="0" applyFont="1" applyAlignment="1">
      <alignment horizontal="left" vertical="center"/>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0" fontId="2" fillId="0" borderId="6" xfId="0" applyFont="1" applyBorder="1" applyAlignment="1">
      <alignment horizontal="left" vertical="center" wrapText="1"/>
    </xf>
    <xf numFmtId="0" fontId="2" fillId="0" borderId="8" xfId="0" applyFont="1" applyBorder="1" applyAlignment="1" applyProtection="1">
      <alignment horizontal="left" vertical="center"/>
      <protection locked="0"/>
    </xf>
    <xf numFmtId="0" fontId="2" fillId="0" borderId="8" xfId="0" applyFont="1" applyBorder="1" applyAlignment="1">
      <alignment horizontal="left" vertical="center" wrapText="1"/>
    </xf>
    <xf numFmtId="3" fontId="2" fillId="0" borderId="8" xfId="0" applyNumberFormat="1" applyFont="1" applyBorder="1" applyAlignment="1">
      <alignment horizontal="right" vertical="center"/>
    </xf>
    <xf numFmtId="0" fontId="2" fillId="0" borderId="17" xfId="0" applyFont="1" applyBorder="1" applyAlignment="1">
      <alignment horizontal="center" vertical="center"/>
    </xf>
    <xf numFmtId="0" fontId="2" fillId="0" borderId="14" xfId="0" applyFont="1" applyBorder="1" applyAlignment="1" applyProtection="1">
      <alignment horizontal="left" vertical="center"/>
      <protection locked="0"/>
    </xf>
    <xf numFmtId="0" fontId="2" fillId="0" borderId="14" xfId="0" applyFont="1" applyBorder="1" applyAlignment="1">
      <alignment horizontal="left" vertical="center"/>
    </xf>
    <xf numFmtId="0" fontId="2" fillId="2" borderId="8"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176" fontId="5" fillId="0" borderId="7" xfId="0" applyNumberFormat="1" applyFont="1" applyBorder="1" applyAlignment="1">
      <alignment horizontal="right" vertical="center"/>
    </xf>
    <xf numFmtId="0" fontId="2" fillId="0" borderId="0" xfId="0" applyFont="1" applyAlignment="1">
      <alignment horizontal="right"/>
    </xf>
    <xf numFmtId="0" fontId="12" fillId="0" borderId="0" xfId="0" applyFont="1" applyAlignment="1" applyProtection="1">
      <alignment horizontal="right"/>
      <protection locked="0"/>
    </xf>
    <xf numFmtId="49" fontId="12" fillId="0" borderId="0" xfId="0" applyNumberFormat="1" applyFont="1" applyProtection="1">
      <protection locked="0"/>
    </xf>
    <xf numFmtId="0" fontId="1" fillId="0" borderId="0" xfId="0" applyFont="1" applyAlignment="1">
      <alignment horizontal="right"/>
    </xf>
    <xf numFmtId="0" fontId="13" fillId="0" borderId="0" xfId="0" applyFont="1" applyAlignment="1" applyProtection="1">
      <alignment horizontal="center" vertical="center" wrapText="1"/>
      <protection locked="0"/>
    </xf>
    <xf numFmtId="0" fontId="13" fillId="0" borderId="0" xfId="0" applyFont="1" applyAlignment="1" applyProtection="1">
      <alignment horizontal="center" vertical="center"/>
      <protection locked="0"/>
    </xf>
    <xf numFmtId="0" fontId="13"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Alignment="1">
      <alignment vertical="top"/>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7" xfId="0" applyFont="1" applyBorder="1" applyAlignment="1" applyProtection="1">
      <alignment horizontal="center" vertical="center" wrapText="1"/>
      <protection locked="0"/>
    </xf>
    <xf numFmtId="0" fontId="4" fillId="0" borderId="8" xfId="0" applyFont="1" applyBorder="1" applyAlignment="1">
      <alignment horizontal="center" vertical="center"/>
    </xf>
    <xf numFmtId="0" fontId="2" fillId="0" borderId="0" xfId="0" applyFont="1" applyAlignment="1">
      <alignment horizontal="right"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Alignment="1">
      <alignment horizontal="right" vertical="center" wrapText="1"/>
    </xf>
    <xf numFmtId="0" fontId="14"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5" fillId="0" borderId="7" xfId="0" applyFont="1" applyBorder="1" applyAlignment="1" applyProtection="1">
      <alignment horizontal="center" vertical="center" wrapText="1"/>
      <protection locked="0"/>
    </xf>
    <xf numFmtId="0" fontId="15"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6" fillId="0" borderId="7" xfId="0" applyFont="1" applyBorder="1" applyAlignment="1">
      <alignment horizontal="center" vertical="center"/>
    </xf>
    <xf numFmtId="0" fontId="16" fillId="0" borderId="7" xfId="0" applyFont="1" applyBorder="1" applyAlignment="1" applyProtection="1">
      <alignment horizontal="center" vertical="center" wrapText="1"/>
      <protection locked="0"/>
    </xf>
    <xf numFmtId="176" fontId="17" fillId="0" borderId="7" xfId="0" applyNumberFormat="1" applyFont="1" applyBorder="1" applyAlignment="1">
      <alignment horizontal="right" vertical="center"/>
    </xf>
    <xf numFmtId="0" fontId="15" fillId="2" borderId="1" xfId="0" applyFont="1" applyFill="1" applyBorder="1" applyAlignment="1">
      <alignment horizontal="center" vertical="center"/>
    </xf>
    <xf numFmtId="0" fontId="15" fillId="0" borderId="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2" borderId="6" xfId="0" applyFont="1" applyFill="1" applyBorder="1" applyAlignment="1" applyProtection="1">
      <alignment horizontal="center" vertical="center" wrapText="1"/>
      <protection locked="0"/>
    </xf>
    <xf numFmtId="0" fontId="15" fillId="0" borderId="6"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8"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protection locked="0"/>
    </xf>
    <xf numFmtId="0" fontId="1" fillId="0" borderId="1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2" fillId="2" borderId="8"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topLeftCell="B4" workbookViewId="0">
      <selection activeCell="C18" sqref="C18"/>
    </sheetView>
  </sheetViews>
  <sheetFormatPr defaultColWidth="8.575" defaultRowHeight="12.75" customHeight="1" outlineLevelCol="3"/>
  <cols>
    <col min="1" max="4" width="41" customWidth="1"/>
  </cols>
  <sheetData>
    <row r="1" ht="15" customHeight="1" spans="1:4">
      <c r="A1" s="45"/>
      <c r="B1" s="45"/>
      <c r="C1" s="45"/>
      <c r="D1" s="68" t="s">
        <v>0</v>
      </c>
    </row>
    <row r="2" ht="41.25" customHeight="1" spans="1:1">
      <c r="A2" s="40" t="str">
        <f>"2025"&amp;"年部门财务收支预算总表"</f>
        <v>2025年部门财务收支预算总表</v>
      </c>
    </row>
    <row r="3" ht="17.25" customHeight="1" spans="1:4">
      <c r="A3" s="43" t="str">
        <f>"单位名称："&amp;"嵩明职教新城管理委员会"</f>
        <v>单位名称：嵩明职教新城管理委员会</v>
      </c>
      <c r="B3" s="180"/>
      <c r="D3" s="159" t="s">
        <v>1</v>
      </c>
    </row>
    <row r="4" ht="23.25" customHeight="1" spans="1:4">
      <c r="A4" s="181" t="s">
        <v>2</v>
      </c>
      <c r="B4" s="182"/>
      <c r="C4" s="181" t="s">
        <v>3</v>
      </c>
      <c r="D4" s="182"/>
    </row>
    <row r="5" ht="24" customHeight="1" spans="1:4">
      <c r="A5" s="181" t="s">
        <v>4</v>
      </c>
      <c r="B5" s="181" t="s">
        <v>5</v>
      </c>
      <c r="C5" s="181" t="s">
        <v>6</v>
      </c>
      <c r="D5" s="181" t="s">
        <v>5</v>
      </c>
    </row>
    <row r="6" ht="17.25" customHeight="1" spans="1:4">
      <c r="A6" s="183" t="s">
        <v>7</v>
      </c>
      <c r="B6" s="82">
        <v>20400350.99</v>
      </c>
      <c r="C6" s="183" t="s">
        <v>8</v>
      </c>
      <c r="D6" s="82">
        <v>3896273.99</v>
      </c>
    </row>
    <row r="7" ht="17.25" customHeight="1" spans="1:4">
      <c r="A7" s="183" t="s">
        <v>9</v>
      </c>
      <c r="B7" s="82"/>
      <c r="C7" s="183" t="s">
        <v>10</v>
      </c>
      <c r="D7" s="82"/>
    </row>
    <row r="8" ht="17.25" customHeight="1" spans="1:4">
      <c r="A8" s="183" t="s">
        <v>11</v>
      </c>
      <c r="B8" s="82"/>
      <c r="C8" s="216" t="s">
        <v>12</v>
      </c>
      <c r="D8" s="82"/>
    </row>
    <row r="9" ht="17.25" customHeight="1" spans="1:4">
      <c r="A9" s="183" t="s">
        <v>13</v>
      </c>
      <c r="B9" s="82"/>
      <c r="C9" s="216" t="s">
        <v>14</v>
      </c>
      <c r="D9" s="82"/>
    </row>
    <row r="10" ht="17.25" customHeight="1" spans="1:4">
      <c r="A10" s="183" t="s">
        <v>15</v>
      </c>
      <c r="B10" s="82">
        <v>53307.99</v>
      </c>
      <c r="C10" s="216" t="s">
        <v>16</v>
      </c>
      <c r="D10" s="82">
        <v>15280000</v>
      </c>
    </row>
    <row r="11" ht="17.25" customHeight="1" spans="1:4">
      <c r="A11" s="183" t="s">
        <v>17</v>
      </c>
      <c r="B11" s="82"/>
      <c r="C11" s="216" t="s">
        <v>18</v>
      </c>
      <c r="D11" s="82"/>
    </row>
    <row r="12" ht="17.25" customHeight="1" spans="1:4">
      <c r="A12" s="183" t="s">
        <v>19</v>
      </c>
      <c r="B12" s="82"/>
      <c r="C12" s="31" t="s">
        <v>20</v>
      </c>
      <c r="D12" s="82"/>
    </row>
    <row r="13" ht="17.25" customHeight="1" spans="1:4">
      <c r="A13" s="183" t="s">
        <v>21</v>
      </c>
      <c r="B13" s="82"/>
      <c r="C13" s="31" t="s">
        <v>22</v>
      </c>
      <c r="D13" s="82">
        <v>506430.92</v>
      </c>
    </row>
    <row r="14" ht="17.25" customHeight="1" spans="1:4">
      <c r="A14" s="183" t="s">
        <v>23</v>
      </c>
      <c r="B14" s="82"/>
      <c r="C14" s="31" t="s">
        <v>24</v>
      </c>
      <c r="D14" s="82">
        <v>354531.51</v>
      </c>
    </row>
    <row r="15" ht="17.25" customHeight="1" spans="1:4">
      <c r="A15" s="183" t="s">
        <v>25</v>
      </c>
      <c r="B15" s="136">
        <v>53307.99</v>
      </c>
      <c r="C15" s="31" t="s">
        <v>26</v>
      </c>
      <c r="D15" s="82"/>
    </row>
    <row r="16" ht="17.25" customHeight="1" spans="1:4">
      <c r="A16" s="164"/>
      <c r="B16" s="82"/>
      <c r="C16" s="31" t="s">
        <v>27</v>
      </c>
      <c r="D16" s="82"/>
    </row>
    <row r="17" ht="17.25" customHeight="1" spans="1:4">
      <c r="A17" s="184"/>
      <c r="B17" s="82"/>
      <c r="C17" s="31" t="s">
        <v>28</v>
      </c>
      <c r="D17" s="82"/>
    </row>
    <row r="18" ht="17.25" customHeight="1" spans="1:4">
      <c r="A18" s="184"/>
      <c r="B18" s="82"/>
      <c r="C18" s="31" t="s">
        <v>29</v>
      </c>
      <c r="D18" s="82"/>
    </row>
    <row r="19" ht="17.25" customHeight="1" spans="1:4">
      <c r="A19" s="184"/>
      <c r="B19" s="82"/>
      <c r="C19" s="31" t="s">
        <v>30</v>
      </c>
      <c r="D19" s="82"/>
    </row>
    <row r="20" ht="17.25" customHeight="1" spans="1:4">
      <c r="A20" s="184"/>
      <c r="B20" s="82"/>
      <c r="C20" s="31" t="s">
        <v>31</v>
      </c>
      <c r="D20" s="82"/>
    </row>
    <row r="21" ht="17.25" customHeight="1" spans="1:4">
      <c r="A21" s="184"/>
      <c r="B21" s="82"/>
      <c r="C21" s="31" t="s">
        <v>32</v>
      </c>
      <c r="D21" s="82"/>
    </row>
    <row r="22" ht="17.25" customHeight="1" spans="1:4">
      <c r="A22" s="184"/>
      <c r="B22" s="82"/>
      <c r="C22" s="31" t="s">
        <v>33</v>
      </c>
      <c r="D22" s="82"/>
    </row>
    <row r="23" ht="17.25" customHeight="1" spans="1:4">
      <c r="A23" s="184"/>
      <c r="B23" s="82"/>
      <c r="C23" s="31" t="s">
        <v>34</v>
      </c>
      <c r="D23" s="82"/>
    </row>
    <row r="24" ht="17.25" customHeight="1" spans="1:4">
      <c r="A24" s="184"/>
      <c r="B24" s="82"/>
      <c r="C24" s="31" t="s">
        <v>35</v>
      </c>
      <c r="D24" s="82">
        <v>416422.56</v>
      </c>
    </row>
    <row r="25" ht="17.25" customHeight="1" spans="1:4">
      <c r="A25" s="184"/>
      <c r="B25" s="82"/>
      <c r="C25" s="31" t="s">
        <v>36</v>
      </c>
      <c r="D25" s="82"/>
    </row>
    <row r="26" ht="17.25" customHeight="1" spans="1:4">
      <c r="A26" s="184"/>
      <c r="B26" s="82"/>
      <c r="C26" s="164" t="s">
        <v>37</v>
      </c>
      <c r="D26" s="82"/>
    </row>
    <row r="27" ht="17.25" customHeight="1" spans="1:4">
      <c r="A27" s="184"/>
      <c r="B27" s="82"/>
      <c r="C27" s="31" t="s">
        <v>38</v>
      </c>
      <c r="D27" s="82"/>
    </row>
    <row r="28" ht="16.5" customHeight="1" spans="1:4">
      <c r="A28" s="184"/>
      <c r="B28" s="82"/>
      <c r="C28" s="31" t="s">
        <v>39</v>
      </c>
      <c r="D28" s="82"/>
    </row>
    <row r="29" ht="16.5" customHeight="1" spans="1:4">
      <c r="A29" s="184"/>
      <c r="B29" s="82"/>
      <c r="C29" s="164" t="s">
        <v>40</v>
      </c>
      <c r="D29" s="82"/>
    </row>
    <row r="30" ht="17.25" customHeight="1" spans="1:4">
      <c r="A30" s="184"/>
      <c r="B30" s="82"/>
      <c r="C30" s="164" t="s">
        <v>41</v>
      </c>
      <c r="D30" s="82"/>
    </row>
    <row r="31" ht="17.25" customHeight="1" spans="1:4">
      <c r="A31" s="184"/>
      <c r="B31" s="82"/>
      <c r="C31" s="31" t="s">
        <v>42</v>
      </c>
      <c r="D31" s="82"/>
    </row>
    <row r="32" ht="16.5" customHeight="1" spans="1:4">
      <c r="A32" s="184" t="s">
        <v>43</v>
      </c>
      <c r="B32" s="82">
        <v>20453658.98</v>
      </c>
      <c r="C32" s="184" t="s">
        <v>44</v>
      </c>
      <c r="D32" s="82">
        <v>20453658.98</v>
      </c>
    </row>
    <row r="33" ht="16.5" customHeight="1" spans="1:4">
      <c r="A33" s="164" t="s">
        <v>45</v>
      </c>
      <c r="B33" s="82"/>
      <c r="C33" s="164" t="s">
        <v>46</v>
      </c>
      <c r="D33" s="82"/>
    </row>
    <row r="34" ht="16.5" customHeight="1" spans="1:4">
      <c r="A34" s="31" t="s">
        <v>47</v>
      </c>
      <c r="B34" s="136"/>
      <c r="C34" s="31" t="s">
        <v>47</v>
      </c>
      <c r="D34" s="136"/>
    </row>
    <row r="35" ht="16.5" customHeight="1" spans="1:4">
      <c r="A35" s="31" t="s">
        <v>48</v>
      </c>
      <c r="B35" s="136"/>
      <c r="C35" s="31" t="s">
        <v>49</v>
      </c>
      <c r="D35" s="136"/>
    </row>
    <row r="36" ht="16.5" customHeight="1" spans="1:4">
      <c r="A36" s="185" t="s">
        <v>50</v>
      </c>
      <c r="B36" s="82">
        <v>20453658.98</v>
      </c>
      <c r="C36" s="185" t="s">
        <v>51</v>
      </c>
      <c r="D36" s="82">
        <v>20453658.98</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2"/>
  <sheetViews>
    <sheetView showZeros="0" tabSelected="1" workbookViewId="0">
      <selection activeCell="E30" sqref="E30"/>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38">
        <v>1</v>
      </c>
      <c r="B1" s="139">
        <v>0</v>
      </c>
      <c r="C1" s="138">
        <v>1</v>
      </c>
      <c r="D1" s="140"/>
      <c r="E1" s="140"/>
      <c r="F1" s="137" t="s">
        <v>508</v>
      </c>
    </row>
    <row r="2" ht="42" customHeight="1" spans="1:6">
      <c r="A2" s="141" t="str">
        <f>"2025"&amp;"年部门政府性基金预算支出预算表"</f>
        <v>2025年部门政府性基金预算支出预算表</v>
      </c>
      <c r="B2" s="141" t="s">
        <v>509</v>
      </c>
      <c r="C2" s="142"/>
      <c r="D2" s="143"/>
      <c r="E2" s="143"/>
      <c r="F2" s="143"/>
    </row>
    <row r="3" ht="13.5" customHeight="1" spans="1:6">
      <c r="A3" s="4" t="str">
        <f>"单位名称："&amp;"嵩明职教新城管理委员会"</f>
        <v>单位名称：嵩明职教新城管理委员会</v>
      </c>
      <c r="B3" s="4" t="s">
        <v>510</v>
      </c>
      <c r="C3" s="138"/>
      <c r="D3" s="140"/>
      <c r="E3" s="140"/>
      <c r="F3" s="137" t="s">
        <v>1</v>
      </c>
    </row>
    <row r="4" ht="19.5" customHeight="1" spans="1:6">
      <c r="A4" s="144" t="s">
        <v>197</v>
      </c>
      <c r="B4" s="145" t="s">
        <v>72</v>
      </c>
      <c r="C4" s="144" t="s">
        <v>73</v>
      </c>
      <c r="D4" s="10" t="s">
        <v>511</v>
      </c>
      <c r="E4" s="11"/>
      <c r="F4" s="12"/>
    </row>
    <row r="5" ht="18.75" customHeight="1" spans="1:6">
      <c r="A5" s="146"/>
      <c r="B5" s="147"/>
      <c r="C5" s="146"/>
      <c r="D5" s="15" t="s">
        <v>55</v>
      </c>
      <c r="E5" s="10" t="s">
        <v>75</v>
      </c>
      <c r="F5" s="15" t="s">
        <v>76</v>
      </c>
    </row>
    <row r="6" ht="18.75" customHeight="1" spans="1:6">
      <c r="A6" s="72">
        <v>1</v>
      </c>
      <c r="B6" s="148" t="s">
        <v>83</v>
      </c>
      <c r="C6" s="72">
        <v>3</v>
      </c>
      <c r="D6" s="149">
        <v>4</v>
      </c>
      <c r="E6" s="149">
        <v>5</v>
      </c>
      <c r="F6" s="149">
        <v>6</v>
      </c>
    </row>
    <row r="7" ht="21" customHeight="1" spans="1:6">
      <c r="A7" s="20"/>
      <c r="B7" s="20"/>
      <c r="C7" s="20"/>
      <c r="D7" s="82"/>
      <c r="E7" s="82"/>
      <c r="F7" s="82"/>
    </row>
    <row r="8" ht="21" customHeight="1" spans="1:6">
      <c r="A8" s="20"/>
      <c r="B8" s="20"/>
      <c r="C8" s="20"/>
      <c r="D8" s="82"/>
      <c r="E8" s="82"/>
      <c r="F8" s="82"/>
    </row>
    <row r="9" ht="18.75" customHeight="1" spans="1:6">
      <c r="A9" s="150" t="s">
        <v>187</v>
      </c>
      <c r="B9" s="150" t="s">
        <v>187</v>
      </c>
      <c r="C9" s="151" t="s">
        <v>187</v>
      </c>
      <c r="D9" s="82"/>
      <c r="E9" s="82"/>
      <c r="F9" s="82"/>
    </row>
    <row r="10" customHeight="1" spans="1:1">
      <c r="A10" t="s">
        <v>512</v>
      </c>
    </row>
    <row r="11" ht="25" customHeight="1"/>
    <row r="12" ht="25" customHeight="1"/>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5"/>
  <sheetViews>
    <sheetView showZeros="0" topLeftCell="E1" workbookViewId="0">
      <selection activeCell="E23" sqref="E23"/>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84"/>
      <c r="C1" s="84"/>
      <c r="R1" s="2"/>
      <c r="S1" s="2" t="s">
        <v>513</v>
      </c>
    </row>
    <row r="2" ht="41.25" customHeight="1" spans="1:19">
      <c r="A2" s="76" t="str">
        <f>"2025"&amp;"年部门政府采购预算表"</f>
        <v>2025年部门政府采购预算表</v>
      </c>
      <c r="B2" s="70"/>
      <c r="C2" s="70"/>
      <c r="D2" s="3"/>
      <c r="E2" s="3"/>
      <c r="F2" s="3"/>
      <c r="G2" s="3"/>
      <c r="H2" s="3"/>
      <c r="I2" s="3"/>
      <c r="J2" s="3"/>
      <c r="K2" s="3"/>
      <c r="L2" s="3"/>
      <c r="M2" s="70"/>
      <c r="N2" s="3"/>
      <c r="O2" s="3"/>
      <c r="P2" s="70"/>
      <c r="Q2" s="3"/>
      <c r="R2" s="70"/>
      <c r="S2" s="70"/>
    </row>
    <row r="3" ht="18.75" customHeight="1" spans="1:19">
      <c r="A3" s="121" t="str">
        <f>"单位名称："&amp;"嵩明职教新城管理委员会"</f>
        <v>单位名称：嵩明职教新城管理委员会</v>
      </c>
      <c r="B3" s="86"/>
      <c r="C3" s="86"/>
      <c r="D3" s="6"/>
      <c r="E3" s="6"/>
      <c r="F3" s="6"/>
      <c r="G3" s="6"/>
      <c r="H3" s="6"/>
      <c r="I3" s="6"/>
      <c r="J3" s="6"/>
      <c r="K3" s="6"/>
      <c r="L3" s="6"/>
      <c r="R3" s="7"/>
      <c r="S3" s="137" t="s">
        <v>1</v>
      </c>
    </row>
    <row r="4" ht="15.75" customHeight="1" spans="1:19">
      <c r="A4" s="9" t="s">
        <v>196</v>
      </c>
      <c r="B4" s="87" t="s">
        <v>197</v>
      </c>
      <c r="C4" s="87" t="s">
        <v>514</v>
      </c>
      <c r="D4" s="88" t="s">
        <v>515</v>
      </c>
      <c r="E4" s="88" t="s">
        <v>516</v>
      </c>
      <c r="F4" s="88" t="s">
        <v>517</v>
      </c>
      <c r="G4" s="88" t="s">
        <v>518</v>
      </c>
      <c r="H4" s="88" t="s">
        <v>519</v>
      </c>
      <c r="I4" s="103" t="s">
        <v>204</v>
      </c>
      <c r="J4" s="103"/>
      <c r="K4" s="103"/>
      <c r="L4" s="103"/>
      <c r="M4" s="104"/>
      <c r="N4" s="103"/>
      <c r="O4" s="103"/>
      <c r="P4" s="113"/>
      <c r="Q4" s="103"/>
      <c r="R4" s="104"/>
      <c r="S4" s="114"/>
    </row>
    <row r="5" ht="17.25" customHeight="1" spans="1:19">
      <c r="A5" s="14"/>
      <c r="B5" s="89"/>
      <c r="C5" s="89"/>
      <c r="D5" s="90"/>
      <c r="E5" s="90"/>
      <c r="F5" s="90"/>
      <c r="G5" s="90"/>
      <c r="H5" s="90"/>
      <c r="I5" s="90" t="s">
        <v>55</v>
      </c>
      <c r="J5" s="90" t="s">
        <v>58</v>
      </c>
      <c r="K5" s="90" t="s">
        <v>520</v>
      </c>
      <c r="L5" s="90" t="s">
        <v>521</v>
      </c>
      <c r="M5" s="105" t="s">
        <v>522</v>
      </c>
      <c r="N5" s="106" t="s">
        <v>523</v>
      </c>
      <c r="O5" s="106"/>
      <c r="P5" s="115"/>
      <c r="Q5" s="106"/>
      <c r="R5" s="116"/>
      <c r="S5" s="91"/>
    </row>
    <row r="6" ht="54" customHeight="1" spans="1:19">
      <c r="A6" s="17"/>
      <c r="B6" s="91"/>
      <c r="C6" s="91"/>
      <c r="D6" s="92"/>
      <c r="E6" s="92"/>
      <c r="F6" s="92"/>
      <c r="G6" s="92"/>
      <c r="H6" s="92"/>
      <c r="I6" s="92"/>
      <c r="J6" s="92" t="s">
        <v>57</v>
      </c>
      <c r="K6" s="92"/>
      <c r="L6" s="92"/>
      <c r="M6" s="107"/>
      <c r="N6" s="92" t="s">
        <v>57</v>
      </c>
      <c r="O6" s="92" t="s">
        <v>64</v>
      </c>
      <c r="P6" s="91" t="s">
        <v>65</v>
      </c>
      <c r="Q6" s="92" t="s">
        <v>66</v>
      </c>
      <c r="R6" s="107" t="s">
        <v>67</v>
      </c>
      <c r="S6" s="91" t="s">
        <v>68</v>
      </c>
    </row>
    <row r="7" ht="18" customHeight="1" spans="1:19">
      <c r="A7" s="122">
        <v>1</v>
      </c>
      <c r="B7" s="122" t="s">
        <v>83</v>
      </c>
      <c r="C7" s="123">
        <v>3</v>
      </c>
      <c r="D7" s="123">
        <v>4</v>
      </c>
      <c r="E7" s="122">
        <v>5</v>
      </c>
      <c r="F7" s="122">
        <v>6</v>
      </c>
      <c r="G7" s="122">
        <v>7</v>
      </c>
      <c r="H7" s="122">
        <v>8</v>
      </c>
      <c r="I7" s="122">
        <v>9</v>
      </c>
      <c r="J7" s="122">
        <v>10</v>
      </c>
      <c r="K7" s="122">
        <v>11</v>
      </c>
      <c r="L7" s="122">
        <v>12</v>
      </c>
      <c r="M7" s="122">
        <v>13</v>
      </c>
      <c r="N7" s="122">
        <v>14</v>
      </c>
      <c r="O7" s="122">
        <v>15</v>
      </c>
      <c r="P7" s="122">
        <v>16</v>
      </c>
      <c r="Q7" s="122">
        <v>17</v>
      </c>
      <c r="R7" s="122">
        <v>18</v>
      </c>
      <c r="S7" s="122">
        <v>19</v>
      </c>
    </row>
    <row r="8" ht="21" customHeight="1" spans="1:19">
      <c r="A8" s="124" t="s">
        <v>70</v>
      </c>
      <c r="B8" s="125" t="s">
        <v>70</v>
      </c>
      <c r="C8" s="125" t="s">
        <v>237</v>
      </c>
      <c r="D8" s="126" t="s">
        <v>524</v>
      </c>
      <c r="E8" s="126" t="s">
        <v>525</v>
      </c>
      <c r="F8" s="126" t="s">
        <v>526</v>
      </c>
      <c r="G8" s="127">
        <v>6500</v>
      </c>
      <c r="H8" s="82">
        <v>6500</v>
      </c>
      <c r="I8" s="82">
        <v>6500</v>
      </c>
      <c r="J8" s="82">
        <v>6500</v>
      </c>
      <c r="K8" s="82"/>
      <c r="L8" s="82"/>
      <c r="M8" s="82"/>
      <c r="N8" s="82"/>
      <c r="O8" s="82"/>
      <c r="P8" s="136"/>
      <c r="Q8" s="136"/>
      <c r="R8" s="82"/>
      <c r="S8" s="82"/>
    </row>
    <row r="9" ht="21" customHeight="1" spans="1:19">
      <c r="A9" s="124" t="s">
        <v>70</v>
      </c>
      <c r="B9" s="125" t="s">
        <v>70</v>
      </c>
      <c r="C9" s="125" t="s">
        <v>277</v>
      </c>
      <c r="D9" s="126" t="s">
        <v>527</v>
      </c>
      <c r="E9" s="126" t="s">
        <v>527</v>
      </c>
      <c r="F9" s="126" t="s">
        <v>526</v>
      </c>
      <c r="G9" s="127">
        <v>1</v>
      </c>
      <c r="H9" s="82">
        <v>120000</v>
      </c>
      <c r="I9" s="82">
        <v>120000</v>
      </c>
      <c r="J9" s="82">
        <v>120000</v>
      </c>
      <c r="K9" s="82"/>
      <c r="L9" s="82"/>
      <c r="M9" s="82"/>
      <c r="N9" s="82"/>
      <c r="O9" s="82"/>
      <c r="P9" s="136"/>
      <c r="Q9" s="136"/>
      <c r="R9" s="82"/>
      <c r="S9" s="82"/>
    </row>
    <row r="10" ht="21" customHeight="1" spans="1:19">
      <c r="A10" s="124" t="s">
        <v>70</v>
      </c>
      <c r="B10" s="125" t="s">
        <v>70</v>
      </c>
      <c r="C10" s="125" t="s">
        <v>301</v>
      </c>
      <c r="D10" s="126" t="s">
        <v>528</v>
      </c>
      <c r="E10" s="126" t="s">
        <v>528</v>
      </c>
      <c r="F10" s="126" t="s">
        <v>526</v>
      </c>
      <c r="G10" s="127">
        <v>3</v>
      </c>
      <c r="H10" s="82">
        <v>3600</v>
      </c>
      <c r="I10" s="82">
        <v>3600</v>
      </c>
      <c r="J10" s="82">
        <v>3600</v>
      </c>
      <c r="K10" s="82"/>
      <c r="L10" s="82"/>
      <c r="M10" s="82"/>
      <c r="N10" s="82"/>
      <c r="O10" s="82"/>
      <c r="P10" s="136"/>
      <c r="Q10" s="136"/>
      <c r="R10" s="82"/>
      <c r="S10" s="82"/>
    </row>
    <row r="11" ht="21" customHeight="1" spans="1:19">
      <c r="A11" s="124" t="s">
        <v>70</v>
      </c>
      <c r="B11" s="125" t="s">
        <v>70</v>
      </c>
      <c r="C11" s="125" t="s">
        <v>301</v>
      </c>
      <c r="D11" s="126" t="s">
        <v>529</v>
      </c>
      <c r="E11" s="126" t="s">
        <v>529</v>
      </c>
      <c r="F11" s="126" t="s">
        <v>526</v>
      </c>
      <c r="G11" s="127">
        <v>2</v>
      </c>
      <c r="H11" s="82">
        <v>14000</v>
      </c>
      <c r="I11" s="82">
        <v>14000</v>
      </c>
      <c r="J11" s="82">
        <v>14000</v>
      </c>
      <c r="K11" s="82"/>
      <c r="L11" s="82"/>
      <c r="M11" s="82"/>
      <c r="N11" s="82"/>
      <c r="O11" s="82"/>
      <c r="P11" s="136"/>
      <c r="Q11" s="136"/>
      <c r="R11" s="82"/>
      <c r="S11" s="82"/>
    </row>
    <row r="12" ht="21" customHeight="1" spans="1:19">
      <c r="A12" s="124" t="s">
        <v>70</v>
      </c>
      <c r="B12" s="125" t="s">
        <v>70</v>
      </c>
      <c r="C12" s="125" t="s">
        <v>301</v>
      </c>
      <c r="D12" s="126" t="s">
        <v>530</v>
      </c>
      <c r="E12" s="126" t="s">
        <v>530</v>
      </c>
      <c r="F12" s="126" t="s">
        <v>526</v>
      </c>
      <c r="G12" s="127">
        <v>4</v>
      </c>
      <c r="H12" s="82">
        <v>20000</v>
      </c>
      <c r="I12" s="82">
        <v>20000</v>
      </c>
      <c r="J12" s="82">
        <v>20000</v>
      </c>
      <c r="K12" s="82"/>
      <c r="L12" s="82"/>
      <c r="M12" s="82"/>
      <c r="N12" s="82"/>
      <c r="O12" s="82"/>
      <c r="P12" s="136"/>
      <c r="Q12" s="136"/>
      <c r="R12" s="82"/>
      <c r="S12" s="82"/>
    </row>
    <row r="13" ht="28" customHeight="1" spans="1:19">
      <c r="A13" s="124" t="s">
        <v>70</v>
      </c>
      <c r="B13" s="125" t="s">
        <v>70</v>
      </c>
      <c r="C13" s="125" t="s">
        <v>307</v>
      </c>
      <c r="D13" s="126" t="s">
        <v>531</v>
      </c>
      <c r="E13" s="126" t="s">
        <v>532</v>
      </c>
      <c r="F13" s="126" t="s">
        <v>526</v>
      </c>
      <c r="G13" s="127">
        <v>1</v>
      </c>
      <c r="H13" s="82">
        <v>1146500</v>
      </c>
      <c r="I13" s="82">
        <v>1146500</v>
      </c>
      <c r="J13" s="82">
        <v>1146500</v>
      </c>
      <c r="K13" s="82"/>
      <c r="L13" s="82"/>
      <c r="M13" s="82"/>
      <c r="N13" s="82"/>
      <c r="O13" s="82"/>
      <c r="P13" s="136"/>
      <c r="Q13" s="136"/>
      <c r="R13" s="82"/>
      <c r="S13" s="82"/>
    </row>
    <row r="14" ht="21" customHeight="1" spans="1:19">
      <c r="A14" s="128" t="s">
        <v>187</v>
      </c>
      <c r="B14" s="129"/>
      <c r="C14" s="129"/>
      <c r="D14" s="130"/>
      <c r="E14" s="130"/>
      <c r="F14" s="130"/>
      <c r="G14" s="131"/>
      <c r="H14" s="82">
        <v>1310600</v>
      </c>
      <c r="I14" s="82">
        <v>1310600</v>
      </c>
      <c r="J14" s="82">
        <v>1310600</v>
      </c>
      <c r="K14" s="82"/>
      <c r="L14" s="82"/>
      <c r="M14" s="82"/>
      <c r="N14" s="82"/>
      <c r="O14" s="82"/>
      <c r="P14" s="136"/>
      <c r="Q14" s="136"/>
      <c r="R14" s="82"/>
      <c r="S14" s="82"/>
    </row>
    <row r="15" ht="21" customHeight="1" spans="1:19">
      <c r="A15" s="132" t="s">
        <v>533</v>
      </c>
      <c r="B15" s="133"/>
      <c r="C15" s="133"/>
      <c r="D15" s="132"/>
      <c r="E15" s="132"/>
      <c r="F15" s="132"/>
      <c r="G15" s="134"/>
      <c r="H15" s="135"/>
      <c r="I15" s="135"/>
      <c r="J15" s="135"/>
      <c r="K15" s="135"/>
      <c r="L15" s="135"/>
      <c r="M15" s="135"/>
      <c r="N15" s="135"/>
      <c r="O15" s="135"/>
      <c r="P15" s="135"/>
      <c r="Q15" s="135"/>
      <c r="R15" s="135"/>
      <c r="S15" s="135"/>
    </row>
  </sheetData>
  <mergeCells count="19">
    <mergeCell ref="A2:S2"/>
    <mergeCell ref="A3:H3"/>
    <mergeCell ref="I4:S4"/>
    <mergeCell ref="N5:S5"/>
    <mergeCell ref="A14:G14"/>
    <mergeCell ref="A15:S15"/>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topLeftCell="H1" workbookViewId="0">
      <selection activeCell="K20" sqref="K20"/>
    </sheetView>
  </sheetViews>
  <sheetFormatPr defaultColWidth="9.14166666666667" defaultRowHeight="14.25" customHeight="1"/>
  <cols>
    <col min="1" max="2" width="39.1416666666667" customWidth="1"/>
    <col min="3" max="3" width="45.75" customWidth="1"/>
    <col min="4" max="4" width="41.5" customWidth="1"/>
    <col min="5"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83"/>
      <c r="B1" s="84"/>
      <c r="C1" s="84"/>
      <c r="D1" s="84"/>
      <c r="E1" s="84"/>
      <c r="F1" s="84"/>
      <c r="G1" s="84"/>
      <c r="H1" s="83"/>
      <c r="I1" s="83"/>
      <c r="J1" s="83"/>
      <c r="K1" s="83"/>
      <c r="L1" s="83"/>
      <c r="M1" s="83"/>
      <c r="N1" s="101"/>
      <c r="O1" s="83"/>
      <c r="P1" s="83"/>
      <c r="Q1" s="84"/>
      <c r="R1" s="83"/>
      <c r="S1" s="111"/>
      <c r="T1" s="111" t="s">
        <v>534</v>
      </c>
    </row>
    <row r="2" ht="41.25" customHeight="1" spans="1:20">
      <c r="A2" s="76" t="str">
        <f>"2025"&amp;"年部门政府购买服务预算表"</f>
        <v>2025年部门政府购买服务预算表</v>
      </c>
      <c r="B2" s="70"/>
      <c r="C2" s="70"/>
      <c r="D2" s="70"/>
      <c r="E2" s="70"/>
      <c r="F2" s="70"/>
      <c r="G2" s="70"/>
      <c r="H2" s="85"/>
      <c r="I2" s="85"/>
      <c r="J2" s="85"/>
      <c r="K2" s="85"/>
      <c r="L2" s="85"/>
      <c r="M2" s="85"/>
      <c r="N2" s="102"/>
      <c r="O2" s="85"/>
      <c r="P2" s="85"/>
      <c r="Q2" s="70"/>
      <c r="R2" s="85"/>
      <c r="S2" s="102"/>
      <c r="T2" s="70"/>
    </row>
    <row r="3" ht="22.5" customHeight="1" spans="1:20">
      <c r="A3" s="77" t="str">
        <f>"单位名称："&amp;"嵩明职教新城管理委员会"</f>
        <v>单位名称：嵩明职教新城管理委员会</v>
      </c>
      <c r="B3" s="86"/>
      <c r="C3" s="86"/>
      <c r="D3" s="86"/>
      <c r="E3" s="86"/>
      <c r="F3" s="86"/>
      <c r="G3" s="86"/>
      <c r="H3" s="78"/>
      <c r="I3" s="78"/>
      <c r="J3" s="78"/>
      <c r="K3" s="78"/>
      <c r="L3" s="78"/>
      <c r="M3" s="78"/>
      <c r="N3" s="101"/>
      <c r="O3" s="83"/>
      <c r="P3" s="83"/>
      <c r="Q3" s="84"/>
      <c r="R3" s="83"/>
      <c r="S3" s="112"/>
      <c r="T3" s="111" t="s">
        <v>1</v>
      </c>
    </row>
    <row r="4" ht="24" customHeight="1" spans="1:20">
      <c r="A4" s="9" t="s">
        <v>196</v>
      </c>
      <c r="B4" s="87" t="s">
        <v>197</v>
      </c>
      <c r="C4" s="87" t="s">
        <v>514</v>
      </c>
      <c r="D4" s="87" t="s">
        <v>535</v>
      </c>
      <c r="E4" s="87" t="s">
        <v>536</v>
      </c>
      <c r="F4" s="87" t="s">
        <v>537</v>
      </c>
      <c r="G4" s="87" t="s">
        <v>538</v>
      </c>
      <c r="H4" s="88" t="s">
        <v>539</v>
      </c>
      <c r="I4" s="88" t="s">
        <v>540</v>
      </c>
      <c r="J4" s="103" t="s">
        <v>204</v>
      </c>
      <c r="K4" s="103"/>
      <c r="L4" s="103"/>
      <c r="M4" s="103"/>
      <c r="N4" s="104"/>
      <c r="O4" s="103"/>
      <c r="P4" s="103"/>
      <c r="Q4" s="113"/>
      <c r="R4" s="103"/>
      <c r="S4" s="104"/>
      <c r="T4" s="114"/>
    </row>
    <row r="5" ht="24" customHeight="1" spans="1:20">
      <c r="A5" s="14"/>
      <c r="B5" s="89"/>
      <c r="C5" s="89"/>
      <c r="D5" s="89"/>
      <c r="E5" s="89"/>
      <c r="F5" s="89"/>
      <c r="G5" s="89"/>
      <c r="H5" s="90"/>
      <c r="I5" s="90"/>
      <c r="J5" s="90" t="s">
        <v>55</v>
      </c>
      <c r="K5" s="90" t="s">
        <v>58</v>
      </c>
      <c r="L5" s="90" t="s">
        <v>520</v>
      </c>
      <c r="M5" s="90" t="s">
        <v>521</v>
      </c>
      <c r="N5" s="105" t="s">
        <v>522</v>
      </c>
      <c r="O5" s="106" t="s">
        <v>523</v>
      </c>
      <c r="P5" s="106"/>
      <c r="Q5" s="115"/>
      <c r="R5" s="106"/>
      <c r="S5" s="116"/>
      <c r="T5" s="91"/>
    </row>
    <row r="6" ht="54" customHeight="1" spans="1:20">
      <c r="A6" s="17"/>
      <c r="B6" s="91"/>
      <c r="C6" s="91"/>
      <c r="D6" s="91"/>
      <c r="E6" s="91"/>
      <c r="F6" s="91"/>
      <c r="G6" s="91"/>
      <c r="H6" s="92"/>
      <c r="I6" s="92"/>
      <c r="J6" s="92"/>
      <c r="K6" s="92" t="s">
        <v>57</v>
      </c>
      <c r="L6" s="92"/>
      <c r="M6" s="92"/>
      <c r="N6" s="107"/>
      <c r="O6" s="92" t="s">
        <v>57</v>
      </c>
      <c r="P6" s="92" t="s">
        <v>64</v>
      </c>
      <c r="Q6" s="91" t="s">
        <v>65</v>
      </c>
      <c r="R6" s="92" t="s">
        <v>66</v>
      </c>
      <c r="S6" s="107" t="s">
        <v>67</v>
      </c>
      <c r="T6" s="91" t="s">
        <v>68</v>
      </c>
    </row>
    <row r="7" ht="17.25" customHeight="1" spans="1:20">
      <c r="A7" s="18">
        <v>1</v>
      </c>
      <c r="B7" s="91">
        <v>2</v>
      </c>
      <c r="C7" s="18">
        <v>3</v>
      </c>
      <c r="D7" s="18">
        <v>4</v>
      </c>
      <c r="E7" s="91">
        <v>5</v>
      </c>
      <c r="F7" s="18">
        <v>6</v>
      </c>
      <c r="G7" s="18">
        <v>7</v>
      </c>
      <c r="H7" s="91">
        <v>8</v>
      </c>
      <c r="I7" s="18">
        <v>9</v>
      </c>
      <c r="J7" s="18">
        <v>10</v>
      </c>
      <c r="K7" s="91">
        <v>11</v>
      </c>
      <c r="L7" s="18">
        <v>12</v>
      </c>
      <c r="M7" s="18">
        <v>13</v>
      </c>
      <c r="N7" s="91">
        <v>14</v>
      </c>
      <c r="O7" s="18">
        <v>15</v>
      </c>
      <c r="P7" s="18">
        <v>16</v>
      </c>
      <c r="Q7" s="91">
        <v>17</v>
      </c>
      <c r="R7" s="18">
        <v>18</v>
      </c>
      <c r="S7" s="18">
        <v>19</v>
      </c>
      <c r="T7" s="18">
        <v>20</v>
      </c>
    </row>
    <row r="8" ht="21" customHeight="1" spans="1:20">
      <c r="A8" s="93" t="s">
        <v>70</v>
      </c>
      <c r="B8" s="94" t="s">
        <v>70</v>
      </c>
      <c r="C8" s="94" t="s">
        <v>307</v>
      </c>
      <c r="D8" s="93" t="s">
        <v>531</v>
      </c>
      <c r="E8" s="93" t="s">
        <v>532</v>
      </c>
      <c r="F8" s="93" t="s">
        <v>76</v>
      </c>
      <c r="G8" s="93" t="s">
        <v>532</v>
      </c>
      <c r="H8" s="93" t="s">
        <v>532</v>
      </c>
      <c r="I8" s="93" t="s">
        <v>541</v>
      </c>
      <c r="J8" s="108">
        <v>1146500</v>
      </c>
      <c r="K8" s="108">
        <v>1146500</v>
      </c>
      <c r="L8" s="108"/>
      <c r="M8" s="108"/>
      <c r="N8" s="108"/>
      <c r="O8" s="108"/>
      <c r="P8" s="108"/>
      <c r="Q8" s="117"/>
      <c r="R8" s="117"/>
      <c r="S8" s="118"/>
      <c r="T8" s="82"/>
    </row>
    <row r="9" ht="21" customHeight="1" spans="1:20">
      <c r="A9" s="95" t="s">
        <v>70</v>
      </c>
      <c r="B9" s="96" t="s">
        <v>70</v>
      </c>
      <c r="C9" s="96" t="s">
        <v>237</v>
      </c>
      <c r="D9" s="95" t="s">
        <v>524</v>
      </c>
      <c r="E9" s="95" t="s">
        <v>525</v>
      </c>
      <c r="F9" s="97" t="s">
        <v>75</v>
      </c>
      <c r="G9" s="95" t="s">
        <v>525</v>
      </c>
      <c r="H9" s="95" t="s">
        <v>525</v>
      </c>
      <c r="I9" s="95" t="s">
        <v>524</v>
      </c>
      <c r="J9" s="109">
        <v>6500</v>
      </c>
      <c r="K9" s="109">
        <v>6500</v>
      </c>
      <c r="L9" s="109"/>
      <c r="M9" s="109"/>
      <c r="N9" s="109"/>
      <c r="O9" s="109"/>
      <c r="P9" s="109"/>
      <c r="Q9" s="119"/>
      <c r="R9" s="119"/>
      <c r="S9" s="120"/>
      <c r="T9" s="82"/>
    </row>
    <row r="10" ht="21" customHeight="1" spans="1:20">
      <c r="A10" s="98" t="s">
        <v>187</v>
      </c>
      <c r="B10" s="99"/>
      <c r="C10" s="99"/>
      <c r="D10" s="99"/>
      <c r="E10" s="99"/>
      <c r="F10" s="99"/>
      <c r="G10" s="99"/>
      <c r="H10" s="100"/>
      <c r="I10" s="110"/>
      <c r="J10" s="109">
        <f>SUM(J8:J9)</f>
        <v>1153000</v>
      </c>
      <c r="K10" s="109">
        <f>SUM(K8:K9)</f>
        <v>1153000</v>
      </c>
      <c r="L10" s="109"/>
      <c r="M10" s="109"/>
      <c r="N10" s="109"/>
      <c r="O10" s="109"/>
      <c r="P10" s="109"/>
      <c r="Q10" s="119"/>
      <c r="R10" s="119"/>
      <c r="S10" s="120"/>
      <c r="T10" s="82"/>
    </row>
  </sheetData>
  <mergeCells count="19">
    <mergeCell ref="A2:T2"/>
    <mergeCell ref="A3:I3"/>
    <mergeCell ref="J4:T4"/>
    <mergeCell ref="O5:T5"/>
    <mergeCell ref="A10:I10"/>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9"/>
  <sheetViews>
    <sheetView showZeros="0" workbookViewId="0">
      <selection activeCell="C15" sqref="C15"/>
    </sheetView>
  </sheetViews>
  <sheetFormatPr defaultColWidth="9.14166666666667" defaultRowHeight="14.25" customHeight="1" outlineLevelCol="4"/>
  <cols>
    <col min="1" max="1" width="37.7083333333333" customWidth="1"/>
    <col min="2" max="4" width="20" customWidth="1"/>
    <col min="5" max="5" width="24.475" customWidth="1"/>
  </cols>
  <sheetData>
    <row r="1" ht="17.25" customHeight="1" spans="4:5">
      <c r="D1" s="75"/>
      <c r="E1" s="2" t="s">
        <v>542</v>
      </c>
    </row>
    <row r="2" ht="41.25" customHeight="1" spans="1:5">
      <c r="A2" s="76" t="str">
        <f>"2025"&amp;"年对下转移支付预算表"</f>
        <v>2025年对下转移支付预算表</v>
      </c>
      <c r="B2" s="3"/>
      <c r="C2" s="3"/>
      <c r="D2" s="3"/>
      <c r="E2" s="70"/>
    </row>
    <row r="3" ht="18" customHeight="1" spans="1:5">
      <c r="A3" s="77" t="str">
        <f>"单位名称："&amp;"嵩明职教新城管理委员会"</f>
        <v>单位名称：嵩明职教新城管理委员会</v>
      </c>
      <c r="B3" s="78"/>
      <c r="C3" s="78"/>
      <c r="D3" s="79"/>
      <c r="E3" s="7" t="s">
        <v>1</v>
      </c>
    </row>
    <row r="4" ht="19.5" customHeight="1" spans="1:5">
      <c r="A4" s="27" t="s">
        <v>543</v>
      </c>
      <c r="B4" s="10" t="s">
        <v>204</v>
      </c>
      <c r="C4" s="11"/>
      <c r="D4" s="11"/>
      <c r="E4" s="72" t="s">
        <v>544</v>
      </c>
    </row>
    <row r="5" ht="40.5" customHeight="1" spans="1:5">
      <c r="A5" s="18"/>
      <c r="B5" s="28" t="s">
        <v>55</v>
      </c>
      <c r="C5" s="9" t="s">
        <v>58</v>
      </c>
      <c r="D5" s="80" t="s">
        <v>520</v>
      </c>
      <c r="E5" s="35" t="s">
        <v>545</v>
      </c>
    </row>
    <row r="6" ht="19.5" customHeight="1" spans="1:5">
      <c r="A6" s="19">
        <v>1</v>
      </c>
      <c r="B6" s="19">
        <v>2</v>
      </c>
      <c r="C6" s="19">
        <v>3</v>
      </c>
      <c r="D6" s="81">
        <v>4</v>
      </c>
      <c r="E6" s="35">
        <v>5</v>
      </c>
    </row>
    <row r="7" ht="19.5" customHeight="1" spans="1:5">
      <c r="A7" s="29"/>
      <c r="B7" s="82"/>
      <c r="C7" s="82"/>
      <c r="D7" s="82"/>
      <c r="E7" s="82"/>
    </row>
    <row r="8" ht="19.5" customHeight="1" spans="1:5">
      <c r="A8" s="73"/>
      <c r="B8" s="82"/>
      <c r="C8" s="82"/>
      <c r="D8" s="82"/>
      <c r="E8" s="82"/>
    </row>
    <row r="9" customHeight="1" spans="1:1">
      <c r="A9" t="s">
        <v>546</v>
      </c>
    </row>
  </sheetData>
  <mergeCells count="4">
    <mergeCell ref="A2:E2"/>
    <mergeCell ref="A3:D3"/>
    <mergeCell ref="B4:D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B17" sqref="B17"/>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547</v>
      </c>
    </row>
    <row r="2" ht="41.25" customHeight="1" spans="1:10">
      <c r="A2" s="69" t="str">
        <f>"2025"&amp;"年对下转移支付绩效目标表"</f>
        <v>2025年对下转移支付绩效目标表</v>
      </c>
      <c r="B2" s="3"/>
      <c r="C2" s="3"/>
      <c r="D2" s="3"/>
      <c r="E2" s="3"/>
      <c r="F2" s="70"/>
      <c r="G2" s="3"/>
      <c r="H2" s="70"/>
      <c r="I2" s="70"/>
      <c r="J2" s="3"/>
    </row>
    <row r="3" ht="17.25" customHeight="1" spans="1:1">
      <c r="A3" s="4" t="str">
        <f>"单位名称："&amp;"嵩明职教新城管理委员会"</f>
        <v>单位名称：嵩明职教新城管理委员会</v>
      </c>
    </row>
    <row r="4" ht="44.25" customHeight="1" spans="1:10">
      <c r="A4" s="71" t="s">
        <v>543</v>
      </c>
      <c r="B4" s="71" t="s">
        <v>321</v>
      </c>
      <c r="C4" s="71" t="s">
        <v>322</v>
      </c>
      <c r="D4" s="71" t="s">
        <v>323</v>
      </c>
      <c r="E4" s="71" t="s">
        <v>324</v>
      </c>
      <c r="F4" s="72" t="s">
        <v>325</v>
      </c>
      <c r="G4" s="71" t="s">
        <v>326</v>
      </c>
      <c r="H4" s="72" t="s">
        <v>327</v>
      </c>
      <c r="I4" s="72" t="s">
        <v>328</v>
      </c>
      <c r="J4" s="71" t="s">
        <v>329</v>
      </c>
    </row>
    <row r="5" ht="14.25" customHeight="1" spans="1:10">
      <c r="A5" s="71">
        <v>1</v>
      </c>
      <c r="B5" s="71">
        <v>2</v>
      </c>
      <c r="C5" s="71">
        <v>3</v>
      </c>
      <c r="D5" s="71">
        <v>4</v>
      </c>
      <c r="E5" s="71">
        <v>5</v>
      </c>
      <c r="F5" s="72">
        <v>6</v>
      </c>
      <c r="G5" s="71">
        <v>7</v>
      </c>
      <c r="H5" s="72">
        <v>8</v>
      </c>
      <c r="I5" s="72">
        <v>9</v>
      </c>
      <c r="J5" s="71">
        <v>10</v>
      </c>
    </row>
    <row r="6" ht="42" customHeight="1" spans="1:10">
      <c r="A6" s="29"/>
      <c r="B6" s="73"/>
      <c r="C6" s="73"/>
      <c r="D6" s="73"/>
      <c r="E6" s="53"/>
      <c r="F6" s="74"/>
      <c r="G6" s="53"/>
      <c r="H6" s="74"/>
      <c r="I6" s="74"/>
      <c r="J6" s="53"/>
    </row>
    <row r="7" ht="42" customHeight="1" spans="1:10">
      <c r="A7" s="29"/>
      <c r="B7" s="20"/>
      <c r="C7" s="20"/>
      <c r="D7" s="20"/>
      <c r="E7" s="29"/>
      <c r="F7" s="20"/>
      <c r="G7" s="29"/>
      <c r="H7" s="20"/>
      <c r="I7" s="20"/>
      <c r="J7" s="29"/>
    </row>
    <row r="8" customHeight="1" spans="1:1">
      <c r="A8" t="s">
        <v>546</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10"/>
  <sheetViews>
    <sheetView showZeros="0" workbookViewId="0">
      <selection activeCell="D8" sqref="D8"/>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7"/>
      <c r="B1" s="38"/>
      <c r="C1" s="38"/>
      <c r="D1" s="39"/>
      <c r="E1" s="39"/>
      <c r="F1" s="39"/>
      <c r="G1" s="38"/>
      <c r="H1" s="38"/>
      <c r="I1" s="67" t="s">
        <v>548</v>
      </c>
    </row>
    <row r="2" ht="41.25" customHeight="1" spans="1:9">
      <c r="A2" s="40" t="str">
        <f>"2025"&amp;"年新增资产配置预算表"</f>
        <v>2025年新增资产配置预算表</v>
      </c>
      <c r="B2" s="41"/>
      <c r="C2" s="41"/>
      <c r="D2" s="42"/>
      <c r="E2" s="42"/>
      <c r="F2" s="42"/>
      <c r="G2" s="41"/>
      <c r="H2" s="41"/>
      <c r="I2" s="42"/>
    </row>
    <row r="3" customHeight="1" spans="1:9">
      <c r="A3" s="43" t="str">
        <f>"单位名称："&amp;"嵩明职教新城管理委员会"</f>
        <v>单位名称：嵩明职教新城管理委员会</v>
      </c>
      <c r="B3" s="44"/>
      <c r="C3" s="44"/>
      <c r="D3" s="45"/>
      <c r="F3" s="42"/>
      <c r="G3" s="41"/>
      <c r="H3" s="41"/>
      <c r="I3" s="68" t="s">
        <v>1</v>
      </c>
    </row>
    <row r="4" ht="28.5" customHeight="1" spans="1:9">
      <c r="A4" s="46" t="s">
        <v>196</v>
      </c>
      <c r="B4" s="47" t="s">
        <v>197</v>
      </c>
      <c r="C4" s="48" t="s">
        <v>549</v>
      </c>
      <c r="D4" s="46" t="s">
        <v>550</v>
      </c>
      <c r="E4" s="46" t="s">
        <v>551</v>
      </c>
      <c r="F4" s="46" t="s">
        <v>552</v>
      </c>
      <c r="G4" s="47" t="s">
        <v>553</v>
      </c>
      <c r="H4" s="35"/>
      <c r="I4" s="46"/>
    </row>
    <row r="5" ht="21" customHeight="1" spans="1:9">
      <c r="A5" s="48"/>
      <c r="B5" s="49"/>
      <c r="C5" s="49"/>
      <c r="D5" s="50"/>
      <c r="E5" s="49"/>
      <c r="F5" s="49"/>
      <c r="G5" s="47" t="s">
        <v>518</v>
      </c>
      <c r="H5" s="47" t="s">
        <v>554</v>
      </c>
      <c r="I5" s="47" t="s">
        <v>555</v>
      </c>
    </row>
    <row r="6" ht="17.25" customHeight="1" spans="1:9">
      <c r="A6" s="51" t="s">
        <v>82</v>
      </c>
      <c r="B6" s="52" t="s">
        <v>83</v>
      </c>
      <c r="C6" s="51" t="s">
        <v>84</v>
      </c>
      <c r="D6" s="53" t="s">
        <v>85</v>
      </c>
      <c r="E6" s="51" t="s">
        <v>86</v>
      </c>
      <c r="F6" s="52" t="s">
        <v>87</v>
      </c>
      <c r="G6" s="54" t="s">
        <v>88</v>
      </c>
      <c r="H6" s="53" t="s">
        <v>89</v>
      </c>
      <c r="I6" s="53">
        <v>9</v>
      </c>
    </row>
    <row r="7" ht="19.5" customHeight="1" spans="1:9">
      <c r="A7" s="55" t="s">
        <v>70</v>
      </c>
      <c r="B7" s="55" t="s">
        <v>70</v>
      </c>
      <c r="C7" s="55" t="s">
        <v>556</v>
      </c>
      <c r="D7" s="56" t="s">
        <v>557</v>
      </c>
      <c r="E7" s="57" t="s">
        <v>530</v>
      </c>
      <c r="F7" s="58" t="s">
        <v>558</v>
      </c>
      <c r="G7" s="59">
        <v>4</v>
      </c>
      <c r="H7" s="60">
        <v>5000</v>
      </c>
      <c r="I7" s="60">
        <v>20000</v>
      </c>
    </row>
    <row r="8" ht="21" customHeight="1" spans="1:9">
      <c r="A8" s="55" t="s">
        <v>70</v>
      </c>
      <c r="B8" s="55" t="s">
        <v>70</v>
      </c>
      <c r="C8" s="55" t="s">
        <v>556</v>
      </c>
      <c r="D8" s="56" t="s">
        <v>559</v>
      </c>
      <c r="E8" s="56" t="s">
        <v>529</v>
      </c>
      <c r="F8" s="61" t="s">
        <v>558</v>
      </c>
      <c r="G8" s="59">
        <v>2</v>
      </c>
      <c r="H8" s="60">
        <v>7000</v>
      </c>
      <c r="I8" s="60">
        <v>14000</v>
      </c>
    </row>
    <row r="9" ht="19.5" customHeight="1" spans="1:9">
      <c r="A9" s="55" t="s">
        <v>70</v>
      </c>
      <c r="B9" s="55" t="s">
        <v>70</v>
      </c>
      <c r="C9" s="55" t="s">
        <v>556</v>
      </c>
      <c r="D9" s="62" t="s">
        <v>560</v>
      </c>
      <c r="E9" s="56" t="s">
        <v>528</v>
      </c>
      <c r="F9" s="61" t="s">
        <v>558</v>
      </c>
      <c r="G9" s="59">
        <v>3</v>
      </c>
      <c r="H9" s="60">
        <v>1200</v>
      </c>
      <c r="I9" s="60">
        <v>3600</v>
      </c>
    </row>
    <row r="10" ht="19.5" customHeight="1" spans="1:9">
      <c r="A10" s="63" t="s">
        <v>55</v>
      </c>
      <c r="B10" s="64"/>
      <c r="C10" s="64"/>
      <c r="D10" s="65"/>
      <c r="E10" s="66"/>
      <c r="F10" s="66"/>
      <c r="G10" s="59">
        <f>SUM(G7:G9)</f>
        <v>9</v>
      </c>
      <c r="H10" s="60"/>
      <c r="I10" s="60">
        <f>SUM(I7:I9)</f>
        <v>37600</v>
      </c>
    </row>
  </sheetData>
  <mergeCells count="10">
    <mergeCell ref="A2:I2"/>
    <mergeCell ref="A3:C3"/>
    <mergeCell ref="G4:I4"/>
    <mergeCell ref="A10:F10"/>
    <mergeCell ref="A4:A5"/>
    <mergeCell ref="B4:B5"/>
    <mergeCell ref="C4:C5"/>
    <mergeCell ref="D4:D5"/>
    <mergeCell ref="E4:E5"/>
    <mergeCell ref="F4:F5"/>
  </mergeCells>
  <pageMargins left="0.75" right="0.75" top="1" bottom="1" header="0.5" footer="0.5"/>
  <headerFooter/>
  <ignoredErrors>
    <ignoredError sqref="I10" formulaRange="1" unlockedFormula="1"/>
  </ignoredError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B17" sqref="A11 B17"/>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561</v>
      </c>
    </row>
    <row r="2" ht="41.25" customHeight="1" spans="1:11">
      <c r="A2" s="3" t="str">
        <f>"2025"&amp;"年上级转移支付补助项目支出预算表"</f>
        <v>2025年上级转移支付补助项目支出预算表</v>
      </c>
      <c r="B2" s="3"/>
      <c r="C2" s="3"/>
      <c r="D2" s="3"/>
      <c r="E2" s="3"/>
      <c r="F2" s="3"/>
      <c r="G2" s="3"/>
      <c r="H2" s="3"/>
      <c r="I2" s="3"/>
      <c r="J2" s="3"/>
      <c r="K2" s="3"/>
    </row>
    <row r="3" ht="13.5" customHeight="1" spans="1:11">
      <c r="A3" s="4" t="str">
        <f>"单位名称："&amp;"嵩明职教新城管理委员会"</f>
        <v>单位名称：嵩明职教新城管理委员会</v>
      </c>
      <c r="B3" s="5"/>
      <c r="C3" s="5"/>
      <c r="D3" s="5"/>
      <c r="E3" s="5"/>
      <c r="F3" s="5"/>
      <c r="G3" s="5"/>
      <c r="H3" s="6"/>
      <c r="I3" s="6"/>
      <c r="J3" s="6"/>
      <c r="K3" s="7" t="s">
        <v>1</v>
      </c>
    </row>
    <row r="4" ht="21.75" customHeight="1" spans="1:11">
      <c r="A4" s="8" t="s">
        <v>270</v>
      </c>
      <c r="B4" s="8" t="s">
        <v>199</v>
      </c>
      <c r="C4" s="8" t="s">
        <v>271</v>
      </c>
      <c r="D4" s="9" t="s">
        <v>200</v>
      </c>
      <c r="E4" s="9" t="s">
        <v>201</v>
      </c>
      <c r="F4" s="9" t="s">
        <v>272</v>
      </c>
      <c r="G4" s="9" t="s">
        <v>273</v>
      </c>
      <c r="H4" s="27" t="s">
        <v>55</v>
      </c>
      <c r="I4" s="10" t="s">
        <v>562</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5">
        <v>10</v>
      </c>
      <c r="K7" s="35">
        <v>11</v>
      </c>
    </row>
    <row r="8" ht="18.75" customHeight="1" spans="1:11">
      <c r="A8" s="29"/>
      <c r="B8" s="20"/>
      <c r="C8" s="29"/>
      <c r="D8" s="29"/>
      <c r="E8" s="29"/>
      <c r="F8" s="29"/>
      <c r="G8" s="29"/>
      <c r="H8" s="30"/>
      <c r="I8" s="36"/>
      <c r="J8" s="36"/>
      <c r="K8" s="30"/>
    </row>
    <row r="9" ht="18.75" customHeight="1" spans="1:11">
      <c r="A9" s="31"/>
      <c r="B9" s="20"/>
      <c r="C9" s="20"/>
      <c r="D9" s="20"/>
      <c r="E9" s="20"/>
      <c r="F9" s="20"/>
      <c r="G9" s="20"/>
      <c r="H9" s="22"/>
      <c r="I9" s="22"/>
      <c r="J9" s="22"/>
      <c r="K9" s="30"/>
    </row>
    <row r="10" ht="18.75" customHeight="1" spans="1:11">
      <c r="A10" s="32" t="s">
        <v>187</v>
      </c>
      <c r="B10" s="33"/>
      <c r="C10" s="33"/>
      <c r="D10" s="33"/>
      <c r="E10" s="33"/>
      <c r="F10" s="33"/>
      <c r="G10" s="34"/>
      <c r="H10" s="22"/>
      <c r="I10" s="22"/>
      <c r="J10" s="22"/>
      <c r="K10" s="30"/>
    </row>
    <row r="11" customHeight="1" spans="1:1">
      <c r="A11" t="s">
        <v>563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5"/>
  <sheetViews>
    <sheetView showZeros="0" topLeftCell="B1" workbookViewId="0">
      <selection activeCell="E11" sqref="E11"/>
    </sheetView>
  </sheetViews>
  <sheetFormatPr defaultColWidth="9.14166666666667" defaultRowHeight="14.25" customHeight="1" outlineLevelCol="6"/>
  <cols>
    <col min="1" max="1" width="35.2833333333333" customWidth="1"/>
    <col min="2" max="2" width="28" customWidth="1"/>
    <col min="3" max="3" width="31.875" customWidth="1"/>
    <col min="4" max="4" width="28" customWidth="1"/>
    <col min="5" max="7" width="23.85" customWidth="1"/>
  </cols>
  <sheetData>
    <row r="1" ht="13.5" customHeight="1" spans="4:7">
      <c r="D1" s="1"/>
      <c r="G1" s="2" t="s">
        <v>564</v>
      </c>
    </row>
    <row r="2" ht="41.25" customHeight="1" spans="1:7">
      <c r="A2" s="3" t="str">
        <f>"2025"&amp;"年部门项目中期规划预算表"</f>
        <v>2025年部门项目中期规划预算表</v>
      </c>
      <c r="B2" s="3"/>
      <c r="C2" s="3"/>
      <c r="D2" s="3"/>
      <c r="E2" s="3"/>
      <c r="F2" s="3"/>
      <c r="G2" s="3"/>
    </row>
    <row r="3" ht="13.5" customHeight="1" spans="1:7">
      <c r="A3" s="4" t="str">
        <f>"单位名称："&amp;"嵩明职教新城管理委员会"</f>
        <v>单位名称：嵩明职教新城管理委员会</v>
      </c>
      <c r="B3" s="5"/>
      <c r="C3" s="5"/>
      <c r="D3" s="5"/>
      <c r="E3" s="6"/>
      <c r="F3" s="6"/>
      <c r="G3" s="7" t="s">
        <v>1</v>
      </c>
    </row>
    <row r="4" ht="21.75" customHeight="1" spans="1:7">
      <c r="A4" s="8" t="s">
        <v>271</v>
      </c>
      <c r="B4" s="8" t="s">
        <v>270</v>
      </c>
      <c r="C4" s="8" t="s">
        <v>199</v>
      </c>
      <c r="D4" s="9" t="s">
        <v>565</v>
      </c>
      <c r="E4" s="10" t="s">
        <v>58</v>
      </c>
      <c r="F4" s="11"/>
      <c r="G4" s="12"/>
    </row>
    <row r="5" ht="21.75" customHeight="1" spans="1:7">
      <c r="A5" s="13"/>
      <c r="B5" s="13"/>
      <c r="C5" s="13"/>
      <c r="D5" s="14"/>
      <c r="E5" s="15" t="str">
        <f>"2025"&amp;"年"</f>
        <v>2025年</v>
      </c>
      <c r="F5" s="9" t="str">
        <f>("2025"+1)&amp;"年"</f>
        <v>2026年</v>
      </c>
      <c r="G5" s="9" t="str">
        <f>("2025"+2)&amp;"年"</f>
        <v>2027年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16000000</v>
      </c>
      <c r="F8" s="22">
        <v>3737800</v>
      </c>
      <c r="G8" s="22">
        <v>600000</v>
      </c>
    </row>
    <row r="9" ht="18.75" customHeight="1" spans="1:7">
      <c r="A9" s="20"/>
      <c r="B9" s="20" t="s">
        <v>566</v>
      </c>
      <c r="C9" s="20" t="s">
        <v>277</v>
      </c>
      <c r="D9" s="20" t="s">
        <v>567</v>
      </c>
      <c r="E9" s="22">
        <v>120000</v>
      </c>
      <c r="F9" s="22"/>
      <c r="G9" s="22"/>
    </row>
    <row r="10" ht="18.75" customHeight="1" spans="1:7">
      <c r="A10" s="23"/>
      <c r="B10" s="20" t="s">
        <v>568</v>
      </c>
      <c r="C10" s="20" t="s">
        <v>282</v>
      </c>
      <c r="D10" s="20" t="s">
        <v>567</v>
      </c>
      <c r="E10" s="22">
        <v>920000</v>
      </c>
      <c r="F10" s="22">
        <v>600000</v>
      </c>
      <c r="G10" s="22"/>
    </row>
    <row r="11" ht="18.75" customHeight="1" spans="1:7">
      <c r="A11" s="23"/>
      <c r="B11" s="20" t="s">
        <v>568</v>
      </c>
      <c r="C11" s="20" t="s">
        <v>284</v>
      </c>
      <c r="D11" s="20" t="s">
        <v>567</v>
      </c>
      <c r="E11" s="22">
        <v>1100000</v>
      </c>
      <c r="F11" s="22">
        <v>1100000</v>
      </c>
      <c r="G11" s="22"/>
    </row>
    <row r="12" ht="27" customHeight="1" spans="1:7">
      <c r="A12" s="23"/>
      <c r="B12" s="20" t="s">
        <v>568</v>
      </c>
      <c r="C12" s="20" t="s">
        <v>288</v>
      </c>
      <c r="D12" s="20" t="s">
        <v>567</v>
      </c>
      <c r="E12" s="22">
        <v>360000</v>
      </c>
      <c r="F12" s="22"/>
      <c r="G12" s="22"/>
    </row>
    <row r="13" ht="18.75" customHeight="1" spans="1:7">
      <c r="A13" s="23"/>
      <c r="B13" s="20" t="s">
        <v>569</v>
      </c>
      <c r="C13" s="20" t="s">
        <v>291</v>
      </c>
      <c r="D13" s="20" t="s">
        <v>567</v>
      </c>
      <c r="E13" s="22">
        <v>737800</v>
      </c>
      <c r="F13" s="22">
        <v>737800</v>
      </c>
      <c r="G13" s="22"/>
    </row>
    <row r="14" ht="18.75" customHeight="1" spans="1:7">
      <c r="A14" s="23"/>
      <c r="B14" s="20" t="s">
        <v>569</v>
      </c>
      <c r="C14" s="20" t="s">
        <v>293</v>
      </c>
      <c r="D14" s="20" t="s">
        <v>567</v>
      </c>
      <c r="E14" s="22">
        <v>6518100</v>
      </c>
      <c r="F14" s="22"/>
      <c r="G14" s="22"/>
    </row>
    <row r="15" ht="18.75" customHeight="1" spans="1:7">
      <c r="A15" s="23"/>
      <c r="B15" s="20" t="s">
        <v>569</v>
      </c>
      <c r="C15" s="20" t="s">
        <v>295</v>
      </c>
      <c r="D15" s="20" t="s">
        <v>567</v>
      </c>
      <c r="E15" s="22">
        <v>1000000</v>
      </c>
      <c r="F15" s="22">
        <v>500000</v>
      </c>
      <c r="G15" s="22"/>
    </row>
    <row r="16" ht="18.75" customHeight="1" spans="1:7">
      <c r="A16" s="23"/>
      <c r="B16" s="20" t="s">
        <v>569</v>
      </c>
      <c r="C16" s="20" t="s">
        <v>297</v>
      </c>
      <c r="D16" s="20" t="s">
        <v>567</v>
      </c>
      <c r="E16" s="22">
        <v>200000</v>
      </c>
      <c r="F16" s="22">
        <v>200000</v>
      </c>
      <c r="G16" s="22"/>
    </row>
    <row r="17" ht="18.75" customHeight="1" spans="1:7">
      <c r="A17" s="23"/>
      <c r="B17" s="20" t="s">
        <v>569</v>
      </c>
      <c r="C17" s="20" t="s">
        <v>299</v>
      </c>
      <c r="D17" s="20" t="s">
        <v>567</v>
      </c>
      <c r="E17" s="22">
        <v>600000</v>
      </c>
      <c r="F17" s="22">
        <v>600000</v>
      </c>
      <c r="G17" s="22">
        <v>600000</v>
      </c>
    </row>
    <row r="18" ht="18.75" customHeight="1" spans="1:7">
      <c r="A18" s="23"/>
      <c r="B18" s="20" t="s">
        <v>569</v>
      </c>
      <c r="C18" s="20" t="s">
        <v>301</v>
      </c>
      <c r="D18" s="20" t="s">
        <v>567</v>
      </c>
      <c r="E18" s="22">
        <v>37600</v>
      </c>
      <c r="F18" s="22"/>
      <c r="G18" s="22"/>
    </row>
    <row r="19" ht="18.75" customHeight="1" spans="1:7">
      <c r="A19" s="23"/>
      <c r="B19" s="20" t="s">
        <v>569</v>
      </c>
      <c r="C19" s="20" t="s">
        <v>305</v>
      </c>
      <c r="D19" s="20" t="s">
        <v>567</v>
      </c>
      <c r="E19" s="22">
        <v>60000</v>
      </c>
      <c r="F19" s="22"/>
      <c r="G19" s="22"/>
    </row>
    <row r="20" ht="32" customHeight="1" spans="1:7">
      <c r="A20" s="23"/>
      <c r="B20" s="20" t="s">
        <v>569</v>
      </c>
      <c r="C20" s="20" t="s">
        <v>307</v>
      </c>
      <c r="D20" s="20" t="s">
        <v>567</v>
      </c>
      <c r="E20" s="22">
        <v>1146500</v>
      </c>
      <c r="F20" s="22"/>
      <c r="G20" s="22"/>
    </row>
    <row r="21" ht="29" customHeight="1" spans="1:7">
      <c r="A21" s="23"/>
      <c r="B21" s="20" t="s">
        <v>569</v>
      </c>
      <c r="C21" s="20" t="s">
        <v>309</v>
      </c>
      <c r="D21" s="20" t="s">
        <v>567</v>
      </c>
      <c r="E21" s="22">
        <v>500000</v>
      </c>
      <c r="F21" s="22"/>
      <c r="G21" s="22"/>
    </row>
    <row r="22" ht="18.75" customHeight="1" spans="1:7">
      <c r="A22" s="23"/>
      <c r="B22" s="20" t="s">
        <v>569</v>
      </c>
      <c r="C22" s="20" t="s">
        <v>311</v>
      </c>
      <c r="D22" s="20" t="s">
        <v>567</v>
      </c>
      <c r="E22" s="22">
        <v>100000</v>
      </c>
      <c r="F22" s="22"/>
      <c r="G22" s="22"/>
    </row>
    <row r="23" ht="30" customHeight="1" spans="1:7">
      <c r="A23" s="23"/>
      <c r="B23" s="20" t="s">
        <v>569</v>
      </c>
      <c r="C23" s="20" t="s">
        <v>313</v>
      </c>
      <c r="D23" s="20" t="s">
        <v>567</v>
      </c>
      <c r="E23" s="22">
        <v>600000</v>
      </c>
      <c r="F23" s="22"/>
      <c r="G23" s="22"/>
    </row>
    <row r="24" ht="18.75" customHeight="1" spans="1:7">
      <c r="A24" s="23"/>
      <c r="B24" s="20" t="s">
        <v>569</v>
      </c>
      <c r="C24" s="20" t="s">
        <v>317</v>
      </c>
      <c r="D24" s="20" t="s">
        <v>567</v>
      </c>
      <c r="E24" s="22">
        <v>2000000</v>
      </c>
      <c r="F24" s="22"/>
      <c r="G24" s="22"/>
    </row>
    <row r="25" ht="18.75" customHeight="1" spans="1:7">
      <c r="A25" s="24" t="s">
        <v>55</v>
      </c>
      <c r="B25" s="25" t="s">
        <v>570</v>
      </c>
      <c r="C25" s="25"/>
      <c r="D25" s="26"/>
      <c r="E25" s="22">
        <v>16000000</v>
      </c>
      <c r="F25" s="22">
        <v>3737800</v>
      </c>
      <c r="G25" s="22">
        <v>600000</v>
      </c>
    </row>
  </sheetData>
  <mergeCells count="11">
    <mergeCell ref="A2:G2"/>
    <mergeCell ref="A3:D3"/>
    <mergeCell ref="E4:G4"/>
    <mergeCell ref="A25:D2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68" t="s">
        <v>52</v>
      </c>
    </row>
    <row r="2" ht="41.25" customHeight="1" spans="1:1">
      <c r="A2" s="40" t="str">
        <f>"2025"&amp;"年部门收入预算表"</f>
        <v>2025年部门收入预算表</v>
      </c>
    </row>
    <row r="3" ht="17.25" customHeight="1" spans="1:19">
      <c r="A3" s="43" t="str">
        <f>"单位名称："&amp;"嵩明职教新城管理委员会"</f>
        <v>单位名称：嵩明职教新城管理委员会</v>
      </c>
      <c r="S3" s="45" t="s">
        <v>1</v>
      </c>
    </row>
    <row r="4" ht="21.75" customHeight="1" spans="1:19">
      <c r="A4" s="202" t="s">
        <v>53</v>
      </c>
      <c r="B4" s="203" t="s">
        <v>54</v>
      </c>
      <c r="C4" s="203" t="s">
        <v>55</v>
      </c>
      <c r="D4" s="204" t="s">
        <v>56</v>
      </c>
      <c r="E4" s="204"/>
      <c r="F4" s="204"/>
      <c r="G4" s="204"/>
      <c r="H4" s="204"/>
      <c r="I4" s="150"/>
      <c r="J4" s="204"/>
      <c r="K4" s="204"/>
      <c r="L4" s="204"/>
      <c r="M4" s="204"/>
      <c r="N4" s="211"/>
      <c r="O4" s="204" t="s">
        <v>45</v>
      </c>
      <c r="P4" s="204"/>
      <c r="Q4" s="204"/>
      <c r="R4" s="204"/>
      <c r="S4" s="211"/>
    </row>
    <row r="5" ht="27" customHeight="1" spans="1:19">
      <c r="A5" s="205"/>
      <c r="B5" s="206"/>
      <c r="C5" s="206"/>
      <c r="D5" s="206" t="s">
        <v>57</v>
      </c>
      <c r="E5" s="206" t="s">
        <v>58</v>
      </c>
      <c r="F5" s="206" t="s">
        <v>59</v>
      </c>
      <c r="G5" s="206" t="s">
        <v>60</v>
      </c>
      <c r="H5" s="206" t="s">
        <v>61</v>
      </c>
      <c r="I5" s="212" t="s">
        <v>62</v>
      </c>
      <c r="J5" s="213"/>
      <c r="K5" s="213"/>
      <c r="L5" s="213"/>
      <c r="M5" s="213"/>
      <c r="N5" s="214"/>
      <c r="O5" s="206" t="s">
        <v>57</v>
      </c>
      <c r="P5" s="206" t="s">
        <v>58</v>
      </c>
      <c r="Q5" s="206" t="s">
        <v>59</v>
      </c>
      <c r="R5" s="206" t="s">
        <v>60</v>
      </c>
      <c r="S5" s="206" t="s">
        <v>63</v>
      </c>
    </row>
    <row r="6" ht="30" customHeight="1" spans="1:19">
      <c r="A6" s="207"/>
      <c r="B6" s="208"/>
      <c r="C6" s="131"/>
      <c r="D6" s="131"/>
      <c r="E6" s="131"/>
      <c r="F6" s="131"/>
      <c r="G6" s="131"/>
      <c r="H6" s="131"/>
      <c r="I6" s="74" t="s">
        <v>57</v>
      </c>
      <c r="J6" s="214" t="s">
        <v>64</v>
      </c>
      <c r="K6" s="214" t="s">
        <v>65</v>
      </c>
      <c r="L6" s="214" t="s">
        <v>66</v>
      </c>
      <c r="M6" s="214" t="s">
        <v>67</v>
      </c>
      <c r="N6" s="214" t="s">
        <v>68</v>
      </c>
      <c r="O6" s="215"/>
      <c r="P6" s="215"/>
      <c r="Q6" s="215"/>
      <c r="R6" s="215"/>
      <c r="S6" s="131"/>
    </row>
    <row r="7" ht="15" customHeight="1" spans="1:19">
      <c r="A7" s="209">
        <v>1</v>
      </c>
      <c r="B7" s="209">
        <v>2</v>
      </c>
      <c r="C7" s="209">
        <v>3</v>
      </c>
      <c r="D7" s="209">
        <v>4</v>
      </c>
      <c r="E7" s="209">
        <v>5</v>
      </c>
      <c r="F7" s="209">
        <v>6</v>
      </c>
      <c r="G7" s="209">
        <v>7</v>
      </c>
      <c r="H7" s="209">
        <v>8</v>
      </c>
      <c r="I7" s="74">
        <v>9</v>
      </c>
      <c r="J7" s="209">
        <v>10</v>
      </c>
      <c r="K7" s="209">
        <v>11</v>
      </c>
      <c r="L7" s="209">
        <v>12</v>
      </c>
      <c r="M7" s="209">
        <v>13</v>
      </c>
      <c r="N7" s="209">
        <v>14</v>
      </c>
      <c r="O7" s="209">
        <v>15</v>
      </c>
      <c r="P7" s="209">
        <v>16</v>
      </c>
      <c r="Q7" s="209">
        <v>17</v>
      </c>
      <c r="R7" s="209">
        <v>18</v>
      </c>
      <c r="S7" s="209">
        <v>19</v>
      </c>
    </row>
    <row r="8" ht="18" customHeight="1" spans="1:19">
      <c r="A8" s="20" t="s">
        <v>69</v>
      </c>
      <c r="B8" s="20" t="s">
        <v>70</v>
      </c>
      <c r="C8" s="136">
        <v>20453658.98</v>
      </c>
      <c r="D8" s="82">
        <v>20453658.98</v>
      </c>
      <c r="E8" s="82">
        <v>20400350.99</v>
      </c>
      <c r="F8" s="82"/>
      <c r="G8" s="82"/>
      <c r="H8" s="82"/>
      <c r="I8" s="82">
        <v>53307.99</v>
      </c>
      <c r="J8" s="82"/>
      <c r="K8" s="82"/>
      <c r="L8" s="82"/>
      <c r="M8" s="82"/>
      <c r="N8" s="82">
        <v>53307.99</v>
      </c>
      <c r="O8" s="82"/>
      <c r="P8" s="82"/>
      <c r="Q8" s="82"/>
      <c r="R8" s="82"/>
      <c r="S8" s="82"/>
    </row>
    <row r="9" ht="18" customHeight="1" spans="1:19">
      <c r="A9" s="48" t="s">
        <v>55</v>
      </c>
      <c r="B9" s="210"/>
      <c r="C9" s="82">
        <v>20453658.98</v>
      </c>
      <c r="D9" s="82">
        <v>20453658.98</v>
      </c>
      <c r="E9" s="82">
        <v>20400350.99</v>
      </c>
      <c r="F9" s="82"/>
      <c r="G9" s="82"/>
      <c r="H9" s="82"/>
      <c r="I9" s="82">
        <v>53307.99</v>
      </c>
      <c r="J9" s="82"/>
      <c r="K9" s="82"/>
      <c r="L9" s="82"/>
      <c r="M9" s="82"/>
      <c r="N9" s="82">
        <v>53307.99</v>
      </c>
      <c r="O9" s="82"/>
      <c r="P9" s="82"/>
      <c r="Q9" s="82"/>
      <c r="R9" s="82"/>
      <c r="S9" s="82"/>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4"/>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5" t="s">
        <v>71</v>
      </c>
    </row>
    <row r="2" ht="41.25" customHeight="1" spans="1:1">
      <c r="A2" s="40" t="str">
        <f>"2025"&amp;"年部门支出预算表"</f>
        <v>2025年部门支出预算表</v>
      </c>
    </row>
    <row r="3" ht="17.25" customHeight="1" spans="1:15">
      <c r="A3" s="43" t="str">
        <f>"单位名称："&amp;"嵩明职教新城管理委员会"</f>
        <v>单位名称：嵩明职教新城管理委员会</v>
      </c>
      <c r="O3" s="45" t="s">
        <v>1</v>
      </c>
    </row>
    <row r="4" ht="27" customHeight="1" spans="1:15">
      <c r="A4" s="187" t="s">
        <v>72</v>
      </c>
      <c r="B4" s="187" t="s">
        <v>73</v>
      </c>
      <c r="C4" s="187" t="s">
        <v>55</v>
      </c>
      <c r="D4" s="188" t="s">
        <v>58</v>
      </c>
      <c r="E4" s="189"/>
      <c r="F4" s="190"/>
      <c r="G4" s="191" t="s">
        <v>59</v>
      </c>
      <c r="H4" s="191" t="s">
        <v>60</v>
      </c>
      <c r="I4" s="191" t="s">
        <v>74</v>
      </c>
      <c r="J4" s="188" t="s">
        <v>62</v>
      </c>
      <c r="K4" s="189"/>
      <c r="L4" s="189"/>
      <c r="M4" s="189"/>
      <c r="N4" s="199"/>
      <c r="O4" s="200"/>
    </row>
    <row r="5" ht="42" customHeight="1" spans="1:15">
      <c r="A5" s="192"/>
      <c r="B5" s="192"/>
      <c r="C5" s="193"/>
      <c r="D5" s="194" t="s">
        <v>57</v>
      </c>
      <c r="E5" s="194" t="s">
        <v>75</v>
      </c>
      <c r="F5" s="194" t="s">
        <v>76</v>
      </c>
      <c r="G5" s="193"/>
      <c r="H5" s="193"/>
      <c r="I5" s="201"/>
      <c r="J5" s="194" t="s">
        <v>57</v>
      </c>
      <c r="K5" s="181" t="s">
        <v>77</v>
      </c>
      <c r="L5" s="181" t="s">
        <v>78</v>
      </c>
      <c r="M5" s="181" t="s">
        <v>79</v>
      </c>
      <c r="N5" s="181" t="s">
        <v>80</v>
      </c>
      <c r="O5" s="181" t="s">
        <v>81</v>
      </c>
    </row>
    <row r="6" ht="18" customHeight="1" spans="1:15">
      <c r="A6" s="51" t="s">
        <v>82</v>
      </c>
      <c r="B6" s="51" t="s">
        <v>83</v>
      </c>
      <c r="C6" s="51" t="s">
        <v>84</v>
      </c>
      <c r="D6" s="54" t="s">
        <v>85</v>
      </c>
      <c r="E6" s="54" t="s">
        <v>86</v>
      </c>
      <c r="F6" s="54" t="s">
        <v>87</v>
      </c>
      <c r="G6" s="54" t="s">
        <v>88</v>
      </c>
      <c r="H6" s="54" t="s">
        <v>89</v>
      </c>
      <c r="I6" s="54" t="s">
        <v>90</v>
      </c>
      <c r="J6" s="54" t="s">
        <v>91</v>
      </c>
      <c r="K6" s="54" t="s">
        <v>92</v>
      </c>
      <c r="L6" s="54" t="s">
        <v>93</v>
      </c>
      <c r="M6" s="54" t="s">
        <v>94</v>
      </c>
      <c r="N6" s="51" t="s">
        <v>95</v>
      </c>
      <c r="O6" s="54" t="s">
        <v>96</v>
      </c>
    </row>
    <row r="7" ht="21" customHeight="1" spans="1:15">
      <c r="A7" s="195" t="s">
        <v>97</v>
      </c>
      <c r="B7" s="195" t="s">
        <v>98</v>
      </c>
      <c r="C7" s="82">
        <v>3896273.99</v>
      </c>
      <c r="D7" s="82">
        <v>3842966</v>
      </c>
      <c r="E7" s="82">
        <v>3122966</v>
      </c>
      <c r="F7" s="82">
        <v>720000</v>
      </c>
      <c r="G7" s="82"/>
      <c r="H7" s="82"/>
      <c r="I7" s="82"/>
      <c r="J7" s="82">
        <v>53307.99</v>
      </c>
      <c r="K7" s="82"/>
      <c r="L7" s="82"/>
      <c r="M7" s="82"/>
      <c r="N7" s="82"/>
      <c r="O7" s="82">
        <v>53307.99</v>
      </c>
    </row>
    <row r="8" ht="21" customHeight="1" spans="1:15">
      <c r="A8" s="196" t="s">
        <v>99</v>
      </c>
      <c r="B8" s="196" t="s">
        <v>100</v>
      </c>
      <c r="C8" s="82">
        <v>3896273.99</v>
      </c>
      <c r="D8" s="82">
        <v>3842966</v>
      </c>
      <c r="E8" s="82">
        <v>3122966</v>
      </c>
      <c r="F8" s="82">
        <v>720000</v>
      </c>
      <c r="G8" s="82"/>
      <c r="H8" s="82"/>
      <c r="I8" s="82"/>
      <c r="J8" s="82">
        <v>53307.99</v>
      </c>
      <c r="K8" s="82"/>
      <c r="L8" s="82"/>
      <c r="M8" s="82"/>
      <c r="N8" s="82"/>
      <c r="O8" s="82">
        <v>53307.99</v>
      </c>
    </row>
    <row r="9" ht="21" customHeight="1" spans="1:15">
      <c r="A9" s="197" t="s">
        <v>101</v>
      </c>
      <c r="B9" s="197" t="s">
        <v>102</v>
      </c>
      <c r="C9" s="82">
        <v>3896273.99</v>
      </c>
      <c r="D9" s="82">
        <v>3842966</v>
      </c>
      <c r="E9" s="82">
        <v>3122966</v>
      </c>
      <c r="F9" s="82">
        <v>720000</v>
      </c>
      <c r="G9" s="82"/>
      <c r="H9" s="82"/>
      <c r="I9" s="82"/>
      <c r="J9" s="82">
        <v>53307.99</v>
      </c>
      <c r="K9" s="82"/>
      <c r="L9" s="82"/>
      <c r="M9" s="82"/>
      <c r="N9" s="82"/>
      <c r="O9" s="82">
        <v>53307.99</v>
      </c>
    </row>
    <row r="10" ht="21" customHeight="1" spans="1:15">
      <c r="A10" s="195" t="s">
        <v>103</v>
      </c>
      <c r="B10" s="195" t="s">
        <v>104</v>
      </c>
      <c r="C10" s="82">
        <v>15280000</v>
      </c>
      <c r="D10" s="82">
        <v>15280000</v>
      </c>
      <c r="E10" s="82"/>
      <c r="F10" s="82">
        <v>15280000</v>
      </c>
      <c r="G10" s="82"/>
      <c r="H10" s="82"/>
      <c r="I10" s="82"/>
      <c r="J10" s="82"/>
      <c r="K10" s="82"/>
      <c r="L10" s="82"/>
      <c r="M10" s="82"/>
      <c r="N10" s="82"/>
      <c r="O10" s="82"/>
    </row>
    <row r="11" ht="21" customHeight="1" spans="1:15">
      <c r="A11" s="196" t="s">
        <v>105</v>
      </c>
      <c r="B11" s="196" t="s">
        <v>106</v>
      </c>
      <c r="C11" s="82">
        <v>360000</v>
      </c>
      <c r="D11" s="82">
        <v>360000</v>
      </c>
      <c r="E11" s="82"/>
      <c r="F11" s="82">
        <v>360000</v>
      </c>
      <c r="G11" s="82"/>
      <c r="H11" s="82"/>
      <c r="I11" s="82"/>
      <c r="J11" s="82"/>
      <c r="K11" s="82"/>
      <c r="L11" s="82"/>
      <c r="M11" s="82"/>
      <c r="N11" s="82"/>
      <c r="O11" s="82"/>
    </row>
    <row r="12" ht="21" customHeight="1" spans="1:15">
      <c r="A12" s="197" t="s">
        <v>107</v>
      </c>
      <c r="B12" s="197" t="s">
        <v>108</v>
      </c>
      <c r="C12" s="82">
        <v>360000</v>
      </c>
      <c r="D12" s="82">
        <v>360000</v>
      </c>
      <c r="E12" s="82"/>
      <c r="F12" s="82">
        <v>360000</v>
      </c>
      <c r="G12" s="82"/>
      <c r="H12" s="82"/>
      <c r="I12" s="82"/>
      <c r="J12" s="82"/>
      <c r="K12" s="82"/>
      <c r="L12" s="82"/>
      <c r="M12" s="82"/>
      <c r="N12" s="82"/>
      <c r="O12" s="82"/>
    </row>
    <row r="13" ht="21" customHeight="1" spans="1:15">
      <c r="A13" s="196" t="s">
        <v>109</v>
      </c>
      <c r="B13" s="196" t="s">
        <v>110</v>
      </c>
      <c r="C13" s="82">
        <v>12920000</v>
      </c>
      <c r="D13" s="82">
        <v>12920000</v>
      </c>
      <c r="E13" s="82"/>
      <c r="F13" s="82">
        <v>12920000</v>
      </c>
      <c r="G13" s="82"/>
      <c r="H13" s="82"/>
      <c r="I13" s="82"/>
      <c r="J13" s="82"/>
      <c r="K13" s="82"/>
      <c r="L13" s="82"/>
      <c r="M13" s="82"/>
      <c r="N13" s="82"/>
      <c r="O13" s="82"/>
    </row>
    <row r="14" ht="21" customHeight="1" spans="1:15">
      <c r="A14" s="197" t="s">
        <v>111</v>
      </c>
      <c r="B14" s="197" t="s">
        <v>112</v>
      </c>
      <c r="C14" s="82">
        <v>12920000</v>
      </c>
      <c r="D14" s="82">
        <v>12920000</v>
      </c>
      <c r="E14" s="82"/>
      <c r="F14" s="82">
        <v>12920000</v>
      </c>
      <c r="G14" s="82"/>
      <c r="H14" s="82"/>
      <c r="I14" s="82"/>
      <c r="J14" s="82"/>
      <c r="K14" s="82"/>
      <c r="L14" s="82"/>
      <c r="M14" s="82"/>
      <c r="N14" s="82"/>
      <c r="O14" s="82"/>
    </row>
    <row r="15" ht="21" customHeight="1" spans="1:15">
      <c r="A15" s="196" t="s">
        <v>113</v>
      </c>
      <c r="B15" s="196" t="s">
        <v>114</v>
      </c>
      <c r="C15" s="82">
        <v>2000000</v>
      </c>
      <c r="D15" s="82">
        <v>2000000</v>
      </c>
      <c r="E15" s="82"/>
      <c r="F15" s="82">
        <v>2000000</v>
      </c>
      <c r="G15" s="82"/>
      <c r="H15" s="82"/>
      <c r="I15" s="82"/>
      <c r="J15" s="82"/>
      <c r="K15" s="82"/>
      <c r="L15" s="82"/>
      <c r="M15" s="82"/>
      <c r="N15" s="82"/>
      <c r="O15" s="82"/>
    </row>
    <row r="16" ht="21" customHeight="1" spans="1:15">
      <c r="A16" s="197" t="s">
        <v>115</v>
      </c>
      <c r="B16" s="197" t="s">
        <v>114</v>
      </c>
      <c r="C16" s="82">
        <v>2000000</v>
      </c>
      <c r="D16" s="82">
        <v>2000000</v>
      </c>
      <c r="E16" s="82"/>
      <c r="F16" s="82">
        <v>2000000</v>
      </c>
      <c r="G16" s="82"/>
      <c r="H16" s="82"/>
      <c r="I16" s="82"/>
      <c r="J16" s="82"/>
      <c r="K16" s="82"/>
      <c r="L16" s="82"/>
      <c r="M16" s="82"/>
      <c r="N16" s="82"/>
      <c r="O16" s="82"/>
    </row>
    <row r="17" ht="21" customHeight="1" spans="1:15">
      <c r="A17" s="195" t="s">
        <v>116</v>
      </c>
      <c r="B17" s="195" t="s">
        <v>117</v>
      </c>
      <c r="C17" s="82">
        <v>506430.92</v>
      </c>
      <c r="D17" s="82">
        <v>506430.92</v>
      </c>
      <c r="E17" s="82">
        <v>506430.92</v>
      </c>
      <c r="F17" s="82"/>
      <c r="G17" s="82"/>
      <c r="H17" s="82"/>
      <c r="I17" s="82"/>
      <c r="J17" s="82"/>
      <c r="K17" s="82"/>
      <c r="L17" s="82"/>
      <c r="M17" s="82"/>
      <c r="N17" s="82"/>
      <c r="O17" s="82"/>
    </row>
    <row r="18" ht="21" customHeight="1" spans="1:15">
      <c r="A18" s="196" t="s">
        <v>118</v>
      </c>
      <c r="B18" s="196" t="s">
        <v>119</v>
      </c>
      <c r="C18" s="82">
        <v>473670</v>
      </c>
      <c r="D18" s="82">
        <v>473670</v>
      </c>
      <c r="E18" s="82">
        <v>473670</v>
      </c>
      <c r="F18" s="82"/>
      <c r="G18" s="82"/>
      <c r="H18" s="82"/>
      <c r="I18" s="82"/>
      <c r="J18" s="82"/>
      <c r="K18" s="82"/>
      <c r="L18" s="82"/>
      <c r="M18" s="82"/>
      <c r="N18" s="82"/>
      <c r="O18" s="82"/>
    </row>
    <row r="19" ht="21" customHeight="1" spans="1:15">
      <c r="A19" s="197" t="s">
        <v>120</v>
      </c>
      <c r="B19" s="197" t="s">
        <v>121</v>
      </c>
      <c r="C19" s="82">
        <v>22120</v>
      </c>
      <c r="D19" s="82">
        <v>22120</v>
      </c>
      <c r="E19" s="82">
        <v>22120</v>
      </c>
      <c r="F19" s="82"/>
      <c r="G19" s="82"/>
      <c r="H19" s="82"/>
      <c r="I19" s="82"/>
      <c r="J19" s="82"/>
      <c r="K19" s="82"/>
      <c r="L19" s="82"/>
      <c r="M19" s="82"/>
      <c r="N19" s="82"/>
      <c r="O19" s="82"/>
    </row>
    <row r="20" ht="21" customHeight="1" spans="1:15">
      <c r="A20" s="197" t="s">
        <v>122</v>
      </c>
      <c r="B20" s="197" t="s">
        <v>123</v>
      </c>
      <c r="C20" s="82">
        <v>451550</v>
      </c>
      <c r="D20" s="82">
        <v>451550</v>
      </c>
      <c r="E20" s="82">
        <v>451550</v>
      </c>
      <c r="F20" s="82"/>
      <c r="G20" s="82"/>
      <c r="H20" s="82"/>
      <c r="I20" s="82"/>
      <c r="J20" s="82"/>
      <c r="K20" s="82"/>
      <c r="L20" s="82"/>
      <c r="M20" s="82"/>
      <c r="N20" s="82"/>
      <c r="O20" s="82"/>
    </row>
    <row r="21" ht="21" customHeight="1" spans="1:15">
      <c r="A21" s="196" t="s">
        <v>124</v>
      </c>
      <c r="B21" s="196" t="s">
        <v>125</v>
      </c>
      <c r="C21" s="82">
        <v>14820</v>
      </c>
      <c r="D21" s="82">
        <v>14820</v>
      </c>
      <c r="E21" s="82">
        <v>14820</v>
      </c>
      <c r="F21" s="82"/>
      <c r="G21" s="82"/>
      <c r="H21" s="82"/>
      <c r="I21" s="82"/>
      <c r="J21" s="82"/>
      <c r="K21" s="82"/>
      <c r="L21" s="82"/>
      <c r="M21" s="82"/>
      <c r="N21" s="82"/>
      <c r="O21" s="82"/>
    </row>
    <row r="22" ht="21" customHeight="1" spans="1:15">
      <c r="A22" s="197" t="s">
        <v>126</v>
      </c>
      <c r="B22" s="197" t="s">
        <v>127</v>
      </c>
      <c r="C22" s="82">
        <v>14820</v>
      </c>
      <c r="D22" s="82">
        <v>14820</v>
      </c>
      <c r="E22" s="82">
        <v>14820</v>
      </c>
      <c r="F22" s="82"/>
      <c r="G22" s="82"/>
      <c r="H22" s="82"/>
      <c r="I22" s="82"/>
      <c r="J22" s="82"/>
      <c r="K22" s="82"/>
      <c r="L22" s="82"/>
      <c r="M22" s="82"/>
      <c r="N22" s="82"/>
      <c r="O22" s="82"/>
    </row>
    <row r="23" ht="21" customHeight="1" spans="1:15">
      <c r="A23" s="196" t="s">
        <v>128</v>
      </c>
      <c r="B23" s="196" t="s">
        <v>129</v>
      </c>
      <c r="C23" s="82">
        <v>17940.92</v>
      </c>
      <c r="D23" s="82">
        <v>17940.92</v>
      </c>
      <c r="E23" s="82">
        <v>17940.92</v>
      </c>
      <c r="F23" s="82"/>
      <c r="G23" s="82"/>
      <c r="H23" s="82"/>
      <c r="I23" s="82"/>
      <c r="J23" s="82"/>
      <c r="K23" s="82"/>
      <c r="L23" s="82"/>
      <c r="M23" s="82"/>
      <c r="N23" s="82"/>
      <c r="O23" s="82"/>
    </row>
    <row r="24" ht="21" customHeight="1" spans="1:15">
      <c r="A24" s="197" t="s">
        <v>130</v>
      </c>
      <c r="B24" s="197" t="s">
        <v>129</v>
      </c>
      <c r="C24" s="82">
        <v>17940.92</v>
      </c>
      <c r="D24" s="82">
        <v>17940.92</v>
      </c>
      <c r="E24" s="82">
        <v>17940.92</v>
      </c>
      <c r="F24" s="82"/>
      <c r="G24" s="82"/>
      <c r="H24" s="82"/>
      <c r="I24" s="82"/>
      <c r="J24" s="82"/>
      <c r="K24" s="82"/>
      <c r="L24" s="82"/>
      <c r="M24" s="82"/>
      <c r="N24" s="82"/>
      <c r="O24" s="82"/>
    </row>
    <row r="25" ht="21" customHeight="1" spans="1:15">
      <c r="A25" s="195" t="s">
        <v>131</v>
      </c>
      <c r="B25" s="195" t="s">
        <v>132</v>
      </c>
      <c r="C25" s="82">
        <v>354531.51</v>
      </c>
      <c r="D25" s="82">
        <v>354531.51</v>
      </c>
      <c r="E25" s="82">
        <v>354531.51</v>
      </c>
      <c r="F25" s="82"/>
      <c r="G25" s="82"/>
      <c r="H25" s="82"/>
      <c r="I25" s="82"/>
      <c r="J25" s="82"/>
      <c r="K25" s="82"/>
      <c r="L25" s="82"/>
      <c r="M25" s="82"/>
      <c r="N25" s="82"/>
      <c r="O25" s="82"/>
    </row>
    <row r="26" ht="21" customHeight="1" spans="1:15">
      <c r="A26" s="196" t="s">
        <v>133</v>
      </c>
      <c r="B26" s="196" t="s">
        <v>134</v>
      </c>
      <c r="C26" s="82">
        <v>354531.51</v>
      </c>
      <c r="D26" s="82">
        <v>354531.51</v>
      </c>
      <c r="E26" s="82">
        <v>354531.51</v>
      </c>
      <c r="F26" s="82"/>
      <c r="G26" s="82"/>
      <c r="H26" s="82"/>
      <c r="I26" s="82"/>
      <c r="J26" s="82"/>
      <c r="K26" s="82"/>
      <c r="L26" s="82"/>
      <c r="M26" s="82"/>
      <c r="N26" s="82"/>
      <c r="O26" s="82"/>
    </row>
    <row r="27" ht="21" customHeight="1" spans="1:15">
      <c r="A27" s="197" t="s">
        <v>135</v>
      </c>
      <c r="B27" s="197" t="s">
        <v>136</v>
      </c>
      <c r="C27" s="82">
        <v>3744.62</v>
      </c>
      <c r="D27" s="82">
        <v>3744.62</v>
      </c>
      <c r="E27" s="82">
        <v>3744.62</v>
      </c>
      <c r="F27" s="82"/>
      <c r="G27" s="82"/>
      <c r="H27" s="82"/>
      <c r="I27" s="82"/>
      <c r="J27" s="82"/>
      <c r="K27" s="82"/>
      <c r="L27" s="82"/>
      <c r="M27" s="82"/>
      <c r="N27" s="82"/>
      <c r="O27" s="82"/>
    </row>
    <row r="28" ht="21" customHeight="1" spans="1:15">
      <c r="A28" s="197" t="s">
        <v>137</v>
      </c>
      <c r="B28" s="197" t="s">
        <v>138</v>
      </c>
      <c r="C28" s="82">
        <v>202476.05</v>
      </c>
      <c r="D28" s="82">
        <v>202476.05</v>
      </c>
      <c r="E28" s="82">
        <v>202476.05</v>
      </c>
      <c r="F28" s="82"/>
      <c r="G28" s="82"/>
      <c r="H28" s="82"/>
      <c r="I28" s="82"/>
      <c r="J28" s="82"/>
      <c r="K28" s="82"/>
      <c r="L28" s="82"/>
      <c r="M28" s="82"/>
      <c r="N28" s="82"/>
      <c r="O28" s="82"/>
    </row>
    <row r="29" ht="21" customHeight="1" spans="1:15">
      <c r="A29" s="197" t="s">
        <v>139</v>
      </c>
      <c r="B29" s="197" t="s">
        <v>140</v>
      </c>
      <c r="C29" s="82">
        <v>128149.4</v>
      </c>
      <c r="D29" s="82">
        <v>128149.4</v>
      </c>
      <c r="E29" s="82">
        <v>128149.4</v>
      </c>
      <c r="F29" s="82"/>
      <c r="G29" s="82"/>
      <c r="H29" s="82"/>
      <c r="I29" s="82"/>
      <c r="J29" s="82"/>
      <c r="K29" s="82"/>
      <c r="L29" s="82"/>
      <c r="M29" s="82"/>
      <c r="N29" s="82"/>
      <c r="O29" s="82"/>
    </row>
    <row r="30" ht="21" customHeight="1" spans="1:15">
      <c r="A30" s="197" t="s">
        <v>141</v>
      </c>
      <c r="B30" s="197" t="s">
        <v>142</v>
      </c>
      <c r="C30" s="82">
        <v>20161.44</v>
      </c>
      <c r="D30" s="82">
        <v>20161.44</v>
      </c>
      <c r="E30" s="82">
        <v>20161.44</v>
      </c>
      <c r="F30" s="82"/>
      <c r="G30" s="82"/>
      <c r="H30" s="82"/>
      <c r="I30" s="82"/>
      <c r="J30" s="82"/>
      <c r="K30" s="82"/>
      <c r="L30" s="82"/>
      <c r="M30" s="82"/>
      <c r="N30" s="82"/>
      <c r="O30" s="82"/>
    </row>
    <row r="31" ht="21" customHeight="1" spans="1:15">
      <c r="A31" s="195" t="s">
        <v>143</v>
      </c>
      <c r="B31" s="195" t="s">
        <v>144</v>
      </c>
      <c r="C31" s="82">
        <v>416422.56</v>
      </c>
      <c r="D31" s="82">
        <v>416422.56</v>
      </c>
      <c r="E31" s="82">
        <v>416422.56</v>
      </c>
      <c r="F31" s="82"/>
      <c r="G31" s="82"/>
      <c r="H31" s="82"/>
      <c r="I31" s="82"/>
      <c r="J31" s="82"/>
      <c r="K31" s="82"/>
      <c r="L31" s="82"/>
      <c r="M31" s="82"/>
      <c r="N31" s="82"/>
      <c r="O31" s="82"/>
    </row>
    <row r="32" ht="21" customHeight="1" spans="1:15">
      <c r="A32" s="196" t="s">
        <v>145</v>
      </c>
      <c r="B32" s="196" t="s">
        <v>146</v>
      </c>
      <c r="C32" s="82">
        <v>416422.56</v>
      </c>
      <c r="D32" s="82">
        <v>416422.56</v>
      </c>
      <c r="E32" s="82">
        <v>416422.56</v>
      </c>
      <c r="F32" s="82"/>
      <c r="G32" s="82"/>
      <c r="H32" s="82"/>
      <c r="I32" s="82"/>
      <c r="J32" s="82"/>
      <c r="K32" s="82"/>
      <c r="L32" s="82"/>
      <c r="M32" s="82"/>
      <c r="N32" s="82"/>
      <c r="O32" s="82"/>
    </row>
    <row r="33" ht="21" customHeight="1" spans="1:15">
      <c r="A33" s="197" t="s">
        <v>147</v>
      </c>
      <c r="B33" s="197" t="s">
        <v>148</v>
      </c>
      <c r="C33" s="82">
        <v>416422.56</v>
      </c>
      <c r="D33" s="82">
        <v>416422.56</v>
      </c>
      <c r="E33" s="82">
        <v>416422.56</v>
      </c>
      <c r="F33" s="82"/>
      <c r="G33" s="82"/>
      <c r="H33" s="82"/>
      <c r="I33" s="82"/>
      <c r="J33" s="82"/>
      <c r="K33" s="82"/>
      <c r="L33" s="82"/>
      <c r="M33" s="82"/>
      <c r="N33" s="82"/>
      <c r="O33" s="82"/>
    </row>
    <row r="34" ht="21" customHeight="1" spans="1:15">
      <c r="A34" s="198" t="s">
        <v>55</v>
      </c>
      <c r="B34" s="34"/>
      <c r="C34" s="82">
        <v>20453658.98</v>
      </c>
      <c r="D34" s="82">
        <v>20400350.99</v>
      </c>
      <c r="E34" s="82">
        <v>4400350.99</v>
      </c>
      <c r="F34" s="82">
        <v>16000000</v>
      </c>
      <c r="G34" s="82"/>
      <c r="H34" s="82"/>
      <c r="I34" s="82"/>
      <c r="J34" s="82">
        <v>53307.99</v>
      </c>
      <c r="K34" s="82"/>
      <c r="L34" s="82"/>
      <c r="M34" s="82"/>
      <c r="N34" s="82"/>
      <c r="O34" s="82">
        <v>53307.99</v>
      </c>
    </row>
  </sheetData>
  <mergeCells count="12">
    <mergeCell ref="A1:O1"/>
    <mergeCell ref="A2:O2"/>
    <mergeCell ref="A3:B3"/>
    <mergeCell ref="D4:F4"/>
    <mergeCell ref="J4:O4"/>
    <mergeCell ref="A34:B3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topLeftCell="A4" workbookViewId="0">
      <selection activeCell="B34" sqref="B34"/>
    </sheetView>
  </sheetViews>
  <sheetFormatPr defaultColWidth="8.575" defaultRowHeight="12.75" customHeight="1" outlineLevelCol="3"/>
  <cols>
    <col min="1" max="4" width="35.575" customWidth="1"/>
  </cols>
  <sheetData>
    <row r="1" ht="15" customHeight="1" spans="1:4">
      <c r="A1" s="41"/>
      <c r="B1" s="45"/>
      <c r="C1" s="45"/>
      <c r="D1" s="45" t="s">
        <v>149</v>
      </c>
    </row>
    <row r="2" ht="41.25" customHeight="1" spans="1:1">
      <c r="A2" s="40" t="str">
        <f>"2025"&amp;"年部门财政拨款收支预算总表"</f>
        <v>2025年部门财政拨款收支预算总表</v>
      </c>
    </row>
    <row r="3" ht="17.25" customHeight="1" spans="1:4">
      <c r="A3" s="43" t="str">
        <f>"单位名称："&amp;"嵩明职教新城管理委员会"</f>
        <v>单位名称：嵩明职教新城管理委员会</v>
      </c>
      <c r="B3" s="180"/>
      <c r="D3" s="45" t="s">
        <v>1</v>
      </c>
    </row>
    <row r="4" ht="17.25" customHeight="1" spans="1:4">
      <c r="A4" s="181" t="s">
        <v>2</v>
      </c>
      <c r="B4" s="182"/>
      <c r="C4" s="181" t="s">
        <v>3</v>
      </c>
      <c r="D4" s="182"/>
    </row>
    <row r="5" ht="18.75" customHeight="1" spans="1:4">
      <c r="A5" s="181" t="s">
        <v>4</v>
      </c>
      <c r="B5" s="181" t="s">
        <v>5</v>
      </c>
      <c r="C5" s="181" t="s">
        <v>6</v>
      </c>
      <c r="D5" s="181" t="s">
        <v>5</v>
      </c>
    </row>
    <row r="6" ht="16.5" customHeight="1" spans="1:4">
      <c r="A6" s="183" t="s">
        <v>150</v>
      </c>
      <c r="B6" s="82">
        <v>20400350.99</v>
      </c>
      <c r="C6" s="183" t="s">
        <v>151</v>
      </c>
      <c r="D6" s="136">
        <v>20400350.99</v>
      </c>
    </row>
    <row r="7" ht="16.5" customHeight="1" spans="1:4">
      <c r="A7" s="183" t="s">
        <v>152</v>
      </c>
      <c r="B7" s="82">
        <v>20400350.99</v>
      </c>
      <c r="C7" s="183" t="s">
        <v>153</v>
      </c>
      <c r="D7" s="136">
        <v>3842966</v>
      </c>
    </row>
    <row r="8" ht="16.5" customHeight="1" spans="1:4">
      <c r="A8" s="183" t="s">
        <v>154</v>
      </c>
      <c r="B8" s="82"/>
      <c r="C8" s="183" t="s">
        <v>155</v>
      </c>
      <c r="D8" s="136"/>
    </row>
    <row r="9" ht="16.5" customHeight="1" spans="1:4">
      <c r="A9" s="183" t="s">
        <v>156</v>
      </c>
      <c r="B9" s="82"/>
      <c r="C9" s="183" t="s">
        <v>157</v>
      </c>
      <c r="D9" s="136"/>
    </row>
    <row r="10" ht="16.5" customHeight="1" spans="1:4">
      <c r="A10" s="183" t="s">
        <v>158</v>
      </c>
      <c r="B10" s="82"/>
      <c r="C10" s="183" t="s">
        <v>159</v>
      </c>
      <c r="D10" s="136"/>
    </row>
    <row r="11" ht="16.5" customHeight="1" spans="1:4">
      <c r="A11" s="183" t="s">
        <v>152</v>
      </c>
      <c r="B11" s="82"/>
      <c r="C11" s="183" t="s">
        <v>160</v>
      </c>
      <c r="D11" s="136">
        <v>15280000</v>
      </c>
    </row>
    <row r="12" ht="16.5" customHeight="1" spans="1:4">
      <c r="A12" s="164" t="s">
        <v>154</v>
      </c>
      <c r="B12" s="82"/>
      <c r="C12" s="73" t="s">
        <v>161</v>
      </c>
      <c r="D12" s="136"/>
    </row>
    <row r="13" ht="16.5" customHeight="1" spans="1:4">
      <c r="A13" s="164" t="s">
        <v>156</v>
      </c>
      <c r="B13" s="82"/>
      <c r="C13" s="73" t="s">
        <v>162</v>
      </c>
      <c r="D13" s="136"/>
    </row>
    <row r="14" ht="16.5" customHeight="1" spans="1:4">
      <c r="A14" s="184"/>
      <c r="B14" s="82"/>
      <c r="C14" s="73" t="s">
        <v>163</v>
      </c>
      <c r="D14" s="136">
        <v>506430.92</v>
      </c>
    </row>
    <row r="15" ht="16.5" customHeight="1" spans="1:4">
      <c r="A15" s="184"/>
      <c r="B15" s="82"/>
      <c r="C15" s="73" t="s">
        <v>164</v>
      </c>
      <c r="D15" s="136">
        <v>354531.51</v>
      </c>
    </row>
    <row r="16" ht="16.5" customHeight="1" spans="1:4">
      <c r="A16" s="184"/>
      <c r="B16" s="82"/>
      <c r="C16" s="73" t="s">
        <v>165</v>
      </c>
      <c r="D16" s="136"/>
    </row>
    <row r="17" ht="16.5" customHeight="1" spans="1:4">
      <c r="A17" s="184"/>
      <c r="B17" s="82"/>
      <c r="C17" s="73" t="s">
        <v>166</v>
      </c>
      <c r="D17" s="136"/>
    </row>
    <row r="18" ht="16.5" customHeight="1" spans="1:4">
      <c r="A18" s="184"/>
      <c r="B18" s="82"/>
      <c r="C18" s="73" t="s">
        <v>167</v>
      </c>
      <c r="D18" s="136"/>
    </row>
    <row r="19" ht="16.5" customHeight="1" spans="1:4">
      <c r="A19" s="184"/>
      <c r="B19" s="82"/>
      <c r="C19" s="73" t="s">
        <v>168</v>
      </c>
      <c r="D19" s="136"/>
    </row>
    <row r="20" ht="16.5" customHeight="1" spans="1:4">
      <c r="A20" s="184"/>
      <c r="B20" s="82"/>
      <c r="C20" s="73" t="s">
        <v>169</v>
      </c>
      <c r="D20" s="136"/>
    </row>
    <row r="21" ht="16.5" customHeight="1" spans="1:4">
      <c r="A21" s="184"/>
      <c r="B21" s="82"/>
      <c r="C21" s="73" t="s">
        <v>170</v>
      </c>
      <c r="D21" s="136"/>
    </row>
    <row r="22" ht="16.5" customHeight="1" spans="1:4">
      <c r="A22" s="184"/>
      <c r="B22" s="82"/>
      <c r="C22" s="73" t="s">
        <v>171</v>
      </c>
      <c r="D22" s="136"/>
    </row>
    <row r="23" ht="16.5" customHeight="1" spans="1:4">
      <c r="A23" s="184"/>
      <c r="B23" s="82"/>
      <c r="C23" s="73" t="s">
        <v>172</v>
      </c>
      <c r="D23" s="136"/>
    </row>
    <row r="24" ht="16.5" customHeight="1" spans="1:4">
      <c r="A24" s="184"/>
      <c r="B24" s="82"/>
      <c r="C24" s="73" t="s">
        <v>173</v>
      </c>
      <c r="D24" s="136"/>
    </row>
    <row r="25" ht="16.5" customHeight="1" spans="1:4">
      <c r="A25" s="184"/>
      <c r="B25" s="82"/>
      <c r="C25" s="73" t="s">
        <v>174</v>
      </c>
      <c r="D25" s="136">
        <v>416422.56</v>
      </c>
    </row>
    <row r="26" ht="16.5" customHeight="1" spans="1:4">
      <c r="A26" s="184"/>
      <c r="B26" s="82"/>
      <c r="C26" s="73" t="s">
        <v>175</v>
      </c>
      <c r="D26" s="136"/>
    </row>
    <row r="27" ht="16.5" customHeight="1" spans="1:4">
      <c r="A27" s="184"/>
      <c r="B27" s="82"/>
      <c r="C27" s="73" t="s">
        <v>176</v>
      </c>
      <c r="D27" s="136"/>
    </row>
    <row r="28" ht="16.5" customHeight="1" spans="1:4">
      <c r="A28" s="184"/>
      <c r="B28" s="82"/>
      <c r="C28" s="73" t="s">
        <v>177</v>
      </c>
      <c r="D28" s="136"/>
    </row>
    <row r="29" ht="16.5" customHeight="1" spans="1:4">
      <c r="A29" s="184"/>
      <c r="B29" s="82"/>
      <c r="C29" s="73" t="s">
        <v>178</v>
      </c>
      <c r="D29" s="136"/>
    </row>
    <row r="30" ht="16.5" customHeight="1" spans="1:4">
      <c r="A30" s="184"/>
      <c r="B30" s="82"/>
      <c r="C30" s="73" t="s">
        <v>179</v>
      </c>
      <c r="D30" s="136"/>
    </row>
    <row r="31" ht="16.5" customHeight="1" spans="1:4">
      <c r="A31" s="184"/>
      <c r="B31" s="82"/>
      <c r="C31" s="164" t="s">
        <v>180</v>
      </c>
      <c r="D31" s="136"/>
    </row>
    <row r="32" ht="16.5" customHeight="1" spans="1:4">
      <c r="A32" s="184"/>
      <c r="B32" s="82"/>
      <c r="C32" s="164" t="s">
        <v>181</v>
      </c>
      <c r="D32" s="136"/>
    </row>
    <row r="33" ht="16.5" customHeight="1" spans="1:4">
      <c r="A33" s="184"/>
      <c r="B33" s="82"/>
      <c r="C33" s="29" t="s">
        <v>182</v>
      </c>
      <c r="D33" s="136"/>
    </row>
    <row r="34" ht="15" customHeight="1" spans="1:4">
      <c r="A34" s="185" t="s">
        <v>50</v>
      </c>
      <c r="B34" s="186">
        <v>20400350.99</v>
      </c>
      <c r="C34" s="185" t="s">
        <v>51</v>
      </c>
      <c r="D34" s="186">
        <v>20400350.99</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4"/>
  <sheetViews>
    <sheetView showZeros="0" topLeftCell="A5" workbookViewId="0">
      <selection activeCell="C27" sqref="C27"/>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54"/>
      <c r="F1" s="75"/>
      <c r="G1" s="159" t="s">
        <v>183</v>
      </c>
    </row>
    <row r="2" ht="41.25" customHeight="1" spans="1:7">
      <c r="A2" s="143" t="str">
        <f>"2025"&amp;"年一般公共预算支出预算表（按功能科目分类）"</f>
        <v>2025年一般公共预算支出预算表（按功能科目分类）</v>
      </c>
      <c r="B2" s="143"/>
      <c r="C2" s="143"/>
      <c r="D2" s="143"/>
      <c r="E2" s="143"/>
      <c r="F2" s="143"/>
      <c r="G2" s="143"/>
    </row>
    <row r="3" ht="18" customHeight="1" spans="1:7">
      <c r="A3" s="4" t="str">
        <f>"单位名称："&amp;"嵩明职教新城管理委员会"</f>
        <v>单位名称：嵩明职教新城管理委员会</v>
      </c>
      <c r="F3" s="140"/>
      <c r="G3" s="159" t="s">
        <v>1</v>
      </c>
    </row>
    <row r="4" ht="20.25" customHeight="1" spans="1:7">
      <c r="A4" s="175" t="s">
        <v>184</v>
      </c>
      <c r="B4" s="176"/>
      <c r="C4" s="144" t="s">
        <v>55</v>
      </c>
      <c r="D4" s="167" t="s">
        <v>75</v>
      </c>
      <c r="E4" s="11"/>
      <c r="F4" s="12"/>
      <c r="G4" s="156" t="s">
        <v>76</v>
      </c>
    </row>
    <row r="5" ht="20.25" customHeight="1" spans="1:7">
      <c r="A5" s="177" t="s">
        <v>72</v>
      </c>
      <c r="B5" s="177" t="s">
        <v>73</v>
      </c>
      <c r="C5" s="18"/>
      <c r="D5" s="149" t="s">
        <v>57</v>
      </c>
      <c r="E5" s="149" t="s">
        <v>185</v>
      </c>
      <c r="F5" s="149" t="s">
        <v>186</v>
      </c>
      <c r="G5" s="158"/>
    </row>
    <row r="6" ht="15" customHeight="1" spans="1:7">
      <c r="A6" s="63" t="s">
        <v>82</v>
      </c>
      <c r="B6" s="63" t="s">
        <v>83</v>
      </c>
      <c r="C6" s="63" t="s">
        <v>84</v>
      </c>
      <c r="D6" s="63" t="s">
        <v>85</v>
      </c>
      <c r="E6" s="63" t="s">
        <v>86</v>
      </c>
      <c r="F6" s="63" t="s">
        <v>87</v>
      </c>
      <c r="G6" s="63" t="s">
        <v>88</v>
      </c>
    </row>
    <row r="7" ht="18" customHeight="1" spans="1:7">
      <c r="A7" s="29" t="s">
        <v>97</v>
      </c>
      <c r="B7" s="29" t="s">
        <v>98</v>
      </c>
      <c r="C7" s="82">
        <v>3842966</v>
      </c>
      <c r="D7" s="82">
        <v>3122966</v>
      </c>
      <c r="E7" s="82">
        <v>2822284</v>
      </c>
      <c r="F7" s="82">
        <v>300682</v>
      </c>
      <c r="G7" s="82">
        <v>720000</v>
      </c>
    </row>
    <row r="8" ht="18" customHeight="1" spans="1:7">
      <c r="A8" s="153" t="s">
        <v>99</v>
      </c>
      <c r="B8" s="153" t="s">
        <v>100</v>
      </c>
      <c r="C8" s="82">
        <v>3842966</v>
      </c>
      <c r="D8" s="82">
        <v>3122966</v>
      </c>
      <c r="E8" s="82">
        <v>2822284</v>
      </c>
      <c r="F8" s="82">
        <v>300682</v>
      </c>
      <c r="G8" s="82">
        <v>720000</v>
      </c>
    </row>
    <row r="9" ht="18" customHeight="1" spans="1:7">
      <c r="A9" s="178" t="s">
        <v>101</v>
      </c>
      <c r="B9" s="178" t="s">
        <v>102</v>
      </c>
      <c r="C9" s="82">
        <v>3842966</v>
      </c>
      <c r="D9" s="82">
        <v>3122966</v>
      </c>
      <c r="E9" s="82">
        <v>2822284</v>
      </c>
      <c r="F9" s="82">
        <v>300682</v>
      </c>
      <c r="G9" s="82">
        <v>720000</v>
      </c>
    </row>
    <row r="10" ht="18" customHeight="1" spans="1:7">
      <c r="A10" s="29" t="s">
        <v>103</v>
      </c>
      <c r="B10" s="29" t="s">
        <v>104</v>
      </c>
      <c r="C10" s="82">
        <v>15280000</v>
      </c>
      <c r="D10" s="82"/>
      <c r="E10" s="82"/>
      <c r="F10" s="82"/>
      <c r="G10" s="82">
        <v>15280000</v>
      </c>
    </row>
    <row r="11" ht="18" customHeight="1" spans="1:7">
      <c r="A11" s="153" t="s">
        <v>105</v>
      </c>
      <c r="B11" s="153" t="s">
        <v>106</v>
      </c>
      <c r="C11" s="82">
        <v>360000</v>
      </c>
      <c r="D11" s="82"/>
      <c r="E11" s="82"/>
      <c r="F11" s="82"/>
      <c r="G11" s="82">
        <v>360000</v>
      </c>
    </row>
    <row r="12" ht="18" customHeight="1" spans="1:7">
      <c r="A12" s="178" t="s">
        <v>107</v>
      </c>
      <c r="B12" s="178" t="s">
        <v>108</v>
      </c>
      <c r="C12" s="82">
        <v>360000</v>
      </c>
      <c r="D12" s="82"/>
      <c r="E12" s="82"/>
      <c r="F12" s="82"/>
      <c r="G12" s="82">
        <v>360000</v>
      </c>
    </row>
    <row r="13" ht="18" customHeight="1" spans="1:7">
      <c r="A13" s="153" t="s">
        <v>109</v>
      </c>
      <c r="B13" s="153" t="s">
        <v>110</v>
      </c>
      <c r="C13" s="82">
        <v>12920000</v>
      </c>
      <c r="D13" s="82"/>
      <c r="E13" s="82"/>
      <c r="F13" s="82"/>
      <c r="G13" s="82">
        <v>12920000</v>
      </c>
    </row>
    <row r="14" ht="18" customHeight="1" spans="1:7">
      <c r="A14" s="178" t="s">
        <v>111</v>
      </c>
      <c r="B14" s="178" t="s">
        <v>112</v>
      </c>
      <c r="C14" s="82">
        <v>12920000</v>
      </c>
      <c r="D14" s="82"/>
      <c r="E14" s="82"/>
      <c r="F14" s="82"/>
      <c r="G14" s="82">
        <v>12920000</v>
      </c>
    </row>
    <row r="15" ht="18" customHeight="1" spans="1:7">
      <c r="A15" s="153" t="s">
        <v>113</v>
      </c>
      <c r="B15" s="153" t="s">
        <v>114</v>
      </c>
      <c r="C15" s="82">
        <v>2000000</v>
      </c>
      <c r="D15" s="82"/>
      <c r="E15" s="82"/>
      <c r="F15" s="82"/>
      <c r="G15" s="82">
        <v>2000000</v>
      </c>
    </row>
    <row r="16" ht="18" customHeight="1" spans="1:7">
      <c r="A16" s="178" t="s">
        <v>115</v>
      </c>
      <c r="B16" s="178" t="s">
        <v>114</v>
      </c>
      <c r="C16" s="82">
        <v>2000000</v>
      </c>
      <c r="D16" s="82"/>
      <c r="E16" s="82"/>
      <c r="F16" s="82"/>
      <c r="G16" s="82">
        <v>2000000</v>
      </c>
    </row>
    <row r="17" ht="18" customHeight="1" spans="1:7">
      <c r="A17" s="29" t="s">
        <v>116</v>
      </c>
      <c r="B17" s="29" t="s">
        <v>117</v>
      </c>
      <c r="C17" s="82">
        <v>506430.92</v>
      </c>
      <c r="D17" s="82">
        <v>506430.92</v>
      </c>
      <c r="E17" s="82">
        <v>505430.92</v>
      </c>
      <c r="F17" s="82">
        <v>1000</v>
      </c>
      <c r="G17" s="82"/>
    </row>
    <row r="18" ht="18" customHeight="1" spans="1:7">
      <c r="A18" s="153" t="s">
        <v>118</v>
      </c>
      <c r="B18" s="153" t="s">
        <v>119</v>
      </c>
      <c r="C18" s="82">
        <v>473670</v>
      </c>
      <c r="D18" s="82">
        <v>473670</v>
      </c>
      <c r="E18" s="82">
        <v>472670</v>
      </c>
      <c r="F18" s="82">
        <v>1000</v>
      </c>
      <c r="G18" s="82"/>
    </row>
    <row r="19" ht="18" customHeight="1" spans="1:7">
      <c r="A19" s="178" t="s">
        <v>120</v>
      </c>
      <c r="B19" s="178" t="s">
        <v>121</v>
      </c>
      <c r="C19" s="82">
        <v>22120</v>
      </c>
      <c r="D19" s="82">
        <v>22120</v>
      </c>
      <c r="E19" s="82">
        <v>21120</v>
      </c>
      <c r="F19" s="82">
        <v>1000</v>
      </c>
      <c r="G19" s="82"/>
    </row>
    <row r="20" ht="18" customHeight="1" spans="1:7">
      <c r="A20" s="178" t="s">
        <v>122</v>
      </c>
      <c r="B20" s="178" t="s">
        <v>123</v>
      </c>
      <c r="C20" s="82">
        <v>451550</v>
      </c>
      <c r="D20" s="82">
        <v>451550</v>
      </c>
      <c r="E20" s="82">
        <v>451550</v>
      </c>
      <c r="F20" s="82"/>
      <c r="G20" s="82"/>
    </row>
    <row r="21" ht="18" customHeight="1" spans="1:7">
      <c r="A21" s="153" t="s">
        <v>124</v>
      </c>
      <c r="B21" s="153" t="s">
        <v>125</v>
      </c>
      <c r="C21" s="82">
        <v>14820</v>
      </c>
      <c r="D21" s="82">
        <v>14820</v>
      </c>
      <c r="E21" s="82">
        <v>14820</v>
      </c>
      <c r="F21" s="82"/>
      <c r="G21" s="82"/>
    </row>
    <row r="22" ht="18" customHeight="1" spans="1:7">
      <c r="A22" s="178" t="s">
        <v>126</v>
      </c>
      <c r="B22" s="178" t="s">
        <v>127</v>
      </c>
      <c r="C22" s="82">
        <v>14820</v>
      </c>
      <c r="D22" s="82">
        <v>14820</v>
      </c>
      <c r="E22" s="82">
        <v>14820</v>
      </c>
      <c r="F22" s="82"/>
      <c r="G22" s="82"/>
    </row>
    <row r="23" ht="18" customHeight="1" spans="1:7">
      <c r="A23" s="153" t="s">
        <v>128</v>
      </c>
      <c r="B23" s="153" t="s">
        <v>129</v>
      </c>
      <c r="C23" s="82">
        <v>17940.92</v>
      </c>
      <c r="D23" s="82">
        <v>17940.92</v>
      </c>
      <c r="E23" s="82">
        <v>17940.92</v>
      </c>
      <c r="F23" s="82"/>
      <c r="G23" s="82"/>
    </row>
    <row r="24" ht="18" customHeight="1" spans="1:7">
      <c r="A24" s="178" t="s">
        <v>130</v>
      </c>
      <c r="B24" s="178" t="s">
        <v>129</v>
      </c>
      <c r="C24" s="82">
        <v>17940.92</v>
      </c>
      <c r="D24" s="82">
        <v>17940.92</v>
      </c>
      <c r="E24" s="82">
        <v>17940.92</v>
      </c>
      <c r="F24" s="82"/>
      <c r="G24" s="82"/>
    </row>
    <row r="25" ht="18" customHeight="1" spans="1:7">
      <c r="A25" s="29" t="s">
        <v>131</v>
      </c>
      <c r="B25" s="29" t="s">
        <v>132</v>
      </c>
      <c r="C25" s="82">
        <v>354531.51</v>
      </c>
      <c r="D25" s="82">
        <v>354531.51</v>
      </c>
      <c r="E25" s="82">
        <v>354531.51</v>
      </c>
      <c r="F25" s="82"/>
      <c r="G25" s="82"/>
    </row>
    <row r="26" ht="18" customHeight="1" spans="1:7">
      <c r="A26" s="153" t="s">
        <v>133</v>
      </c>
      <c r="B26" s="153" t="s">
        <v>134</v>
      </c>
      <c r="C26" s="82">
        <v>354531.51</v>
      </c>
      <c r="D26" s="82">
        <v>354531.51</v>
      </c>
      <c r="E26" s="82">
        <v>354531.51</v>
      </c>
      <c r="F26" s="82"/>
      <c r="G26" s="82"/>
    </row>
    <row r="27" ht="18" customHeight="1" spans="1:7">
      <c r="A27" s="178" t="s">
        <v>135</v>
      </c>
      <c r="B27" s="178" t="s">
        <v>136</v>
      </c>
      <c r="C27" s="82">
        <v>3744.62</v>
      </c>
      <c r="D27" s="82">
        <v>3744.62</v>
      </c>
      <c r="E27" s="82">
        <v>3744.62</v>
      </c>
      <c r="F27" s="82"/>
      <c r="G27" s="82"/>
    </row>
    <row r="28" ht="18" customHeight="1" spans="1:7">
      <c r="A28" s="178" t="s">
        <v>137</v>
      </c>
      <c r="B28" s="178" t="s">
        <v>138</v>
      </c>
      <c r="C28" s="82">
        <v>202476.05</v>
      </c>
      <c r="D28" s="82">
        <v>202476.05</v>
      </c>
      <c r="E28" s="82">
        <v>202476.05</v>
      </c>
      <c r="F28" s="82"/>
      <c r="G28" s="82"/>
    </row>
    <row r="29" ht="18" customHeight="1" spans="1:7">
      <c r="A29" s="178" t="s">
        <v>139</v>
      </c>
      <c r="B29" s="178" t="s">
        <v>140</v>
      </c>
      <c r="C29" s="82">
        <v>128149.4</v>
      </c>
      <c r="D29" s="82">
        <v>128149.4</v>
      </c>
      <c r="E29" s="82">
        <v>128149.4</v>
      </c>
      <c r="F29" s="82"/>
      <c r="G29" s="82"/>
    </row>
    <row r="30" ht="18" customHeight="1" spans="1:7">
      <c r="A30" s="178" t="s">
        <v>141</v>
      </c>
      <c r="B30" s="178" t="s">
        <v>142</v>
      </c>
      <c r="C30" s="82">
        <v>20161.44</v>
      </c>
      <c r="D30" s="82">
        <v>20161.44</v>
      </c>
      <c r="E30" s="82">
        <v>20161.44</v>
      </c>
      <c r="F30" s="82"/>
      <c r="G30" s="82"/>
    </row>
    <row r="31" ht="18" customHeight="1" spans="1:7">
      <c r="A31" s="29" t="s">
        <v>143</v>
      </c>
      <c r="B31" s="29" t="s">
        <v>144</v>
      </c>
      <c r="C31" s="82">
        <v>416422.56</v>
      </c>
      <c r="D31" s="82">
        <v>416422.56</v>
      </c>
      <c r="E31" s="82">
        <v>416422.56</v>
      </c>
      <c r="F31" s="82"/>
      <c r="G31" s="82"/>
    </row>
    <row r="32" ht="18" customHeight="1" spans="1:7">
      <c r="A32" s="153" t="s">
        <v>145</v>
      </c>
      <c r="B32" s="153" t="s">
        <v>146</v>
      </c>
      <c r="C32" s="82">
        <v>416422.56</v>
      </c>
      <c r="D32" s="82">
        <v>416422.56</v>
      </c>
      <c r="E32" s="82">
        <v>416422.56</v>
      </c>
      <c r="F32" s="82"/>
      <c r="G32" s="82"/>
    </row>
    <row r="33" ht="18" customHeight="1" spans="1:7">
      <c r="A33" s="178" t="s">
        <v>147</v>
      </c>
      <c r="B33" s="178" t="s">
        <v>148</v>
      </c>
      <c r="C33" s="82">
        <v>416422.56</v>
      </c>
      <c r="D33" s="82">
        <v>416422.56</v>
      </c>
      <c r="E33" s="82">
        <v>416422.56</v>
      </c>
      <c r="F33" s="82"/>
      <c r="G33" s="82"/>
    </row>
    <row r="34" ht="18" customHeight="1" spans="1:7">
      <c r="A34" s="81" t="s">
        <v>187</v>
      </c>
      <c r="B34" s="179" t="s">
        <v>187</v>
      </c>
      <c r="C34" s="82">
        <v>20400350.99</v>
      </c>
      <c r="D34" s="82">
        <v>4400350.99</v>
      </c>
      <c r="E34" s="82">
        <v>4098668.99</v>
      </c>
      <c r="F34" s="82">
        <v>301682</v>
      </c>
      <c r="G34" s="82">
        <v>16000000</v>
      </c>
    </row>
  </sheetData>
  <mergeCells count="6">
    <mergeCell ref="A2:G2"/>
    <mergeCell ref="A4:B4"/>
    <mergeCell ref="D4:F4"/>
    <mergeCell ref="A34:B3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topLeftCell="B1" workbookViewId="0">
      <selection activeCell="B8" sqref="B8"/>
    </sheetView>
  </sheetViews>
  <sheetFormatPr defaultColWidth="10.425" defaultRowHeight="14.25" customHeight="1" outlineLevelRow="6" outlineLevelCol="5"/>
  <cols>
    <col min="1" max="6" width="28.1416666666667" customWidth="1"/>
  </cols>
  <sheetData>
    <row r="1" customHeight="1" spans="1:6">
      <c r="A1" s="42"/>
      <c r="B1" s="42"/>
      <c r="C1" s="42"/>
      <c r="D1" s="42"/>
      <c r="E1" s="41"/>
      <c r="F1" s="171" t="s">
        <v>188</v>
      </c>
    </row>
    <row r="2" ht="41.25" customHeight="1" spans="1:6">
      <c r="A2" s="172" t="str">
        <f>"2025"&amp;"年一般公共预算“三公”经费支出预算表"</f>
        <v>2025年一般公共预算“三公”经费支出预算表</v>
      </c>
      <c r="B2" s="42"/>
      <c r="C2" s="42"/>
      <c r="D2" s="42"/>
      <c r="E2" s="41"/>
      <c r="F2" s="42"/>
    </row>
    <row r="3" customHeight="1" spans="1:6">
      <c r="A3" s="121" t="str">
        <f>"单位名称："&amp;"嵩明职教新城管理委员会"</f>
        <v>单位名称：嵩明职教新城管理委员会</v>
      </c>
      <c r="B3" s="173"/>
      <c r="D3" s="42"/>
      <c r="E3" s="41"/>
      <c r="F3" s="68" t="s">
        <v>1</v>
      </c>
    </row>
    <row r="4" ht="27" customHeight="1" spans="1:6">
      <c r="A4" s="46" t="s">
        <v>189</v>
      </c>
      <c r="B4" s="46" t="s">
        <v>190</v>
      </c>
      <c r="C4" s="48" t="s">
        <v>191</v>
      </c>
      <c r="D4" s="46"/>
      <c r="E4" s="47"/>
      <c r="F4" s="46" t="s">
        <v>192</v>
      </c>
    </row>
    <row r="5" ht="28.5" customHeight="1" spans="1:6">
      <c r="A5" s="174"/>
      <c r="B5" s="50"/>
      <c r="C5" s="47" t="s">
        <v>57</v>
      </c>
      <c r="D5" s="47" t="s">
        <v>193</v>
      </c>
      <c r="E5" s="47" t="s">
        <v>194</v>
      </c>
      <c r="F5" s="49"/>
    </row>
    <row r="6" ht="17.25" customHeight="1" spans="1:6">
      <c r="A6" s="54" t="s">
        <v>82</v>
      </c>
      <c r="B6" s="54" t="s">
        <v>83</v>
      </c>
      <c r="C6" s="54" t="s">
        <v>84</v>
      </c>
      <c r="D6" s="54" t="s">
        <v>85</v>
      </c>
      <c r="E6" s="54" t="s">
        <v>86</v>
      </c>
      <c r="F6" s="54" t="s">
        <v>87</v>
      </c>
    </row>
    <row r="7" ht="17.25" customHeight="1" spans="1:6">
      <c r="A7" s="82">
        <v>168500</v>
      </c>
      <c r="B7" s="82"/>
      <c r="C7" s="82">
        <v>168500</v>
      </c>
      <c r="D7" s="82">
        <v>120000</v>
      </c>
      <c r="E7" s="82">
        <v>48500</v>
      </c>
      <c r="F7" s="82"/>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38"/>
  <sheetViews>
    <sheetView showZeros="0" topLeftCell="G1"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2:24">
      <c r="B1" s="154"/>
      <c r="C1" s="160"/>
      <c r="E1" s="161"/>
      <c r="F1" s="161"/>
      <c r="G1" s="161"/>
      <c r="H1" s="161"/>
      <c r="I1" s="84"/>
      <c r="J1" s="84"/>
      <c r="K1" s="84"/>
      <c r="L1" s="84"/>
      <c r="M1" s="84"/>
      <c r="N1" s="84"/>
      <c r="R1" s="84"/>
      <c r="V1" s="160"/>
      <c r="X1" s="2" t="s">
        <v>195</v>
      </c>
    </row>
    <row r="2" ht="45.75" customHeight="1" spans="1:24">
      <c r="A2" s="70" t="str">
        <f>"2025"&amp;"年部门基本支出预算表"</f>
        <v>2025年部门基本支出预算表</v>
      </c>
      <c r="B2" s="3"/>
      <c r="C2" s="70"/>
      <c r="D2" s="70"/>
      <c r="E2" s="70"/>
      <c r="F2" s="70"/>
      <c r="G2" s="70"/>
      <c r="H2" s="70"/>
      <c r="I2" s="70"/>
      <c r="J2" s="70"/>
      <c r="K2" s="70"/>
      <c r="L2" s="70"/>
      <c r="M2" s="70"/>
      <c r="N2" s="70"/>
      <c r="O2" s="3"/>
      <c r="P2" s="3"/>
      <c r="Q2" s="3"/>
      <c r="R2" s="70"/>
      <c r="S2" s="70"/>
      <c r="T2" s="70"/>
      <c r="U2" s="70"/>
      <c r="V2" s="70"/>
      <c r="W2" s="70"/>
      <c r="X2" s="70"/>
    </row>
    <row r="3" ht="18.75" customHeight="1" spans="1:24">
      <c r="A3" s="4" t="str">
        <f>"单位名称："&amp;"嵩明职教新城管理委员会"</f>
        <v>单位名称：嵩明职教新城管理委员会</v>
      </c>
      <c r="B3" s="5"/>
      <c r="C3" s="162"/>
      <c r="D3" s="162"/>
      <c r="E3" s="162"/>
      <c r="F3" s="162"/>
      <c r="G3" s="162"/>
      <c r="H3" s="162"/>
      <c r="I3" s="86"/>
      <c r="J3" s="86"/>
      <c r="K3" s="86"/>
      <c r="L3" s="86"/>
      <c r="M3" s="86"/>
      <c r="N3" s="86"/>
      <c r="O3" s="6"/>
      <c r="P3" s="6"/>
      <c r="Q3" s="6"/>
      <c r="R3" s="86"/>
      <c r="V3" s="160"/>
      <c r="X3" s="2" t="s">
        <v>1</v>
      </c>
    </row>
    <row r="4" ht="18" customHeight="1" spans="1:24">
      <c r="A4" s="8" t="s">
        <v>196</v>
      </c>
      <c r="B4" s="8" t="s">
        <v>197</v>
      </c>
      <c r="C4" s="8" t="s">
        <v>198</v>
      </c>
      <c r="D4" s="8" t="s">
        <v>199</v>
      </c>
      <c r="E4" s="8" t="s">
        <v>200</v>
      </c>
      <c r="F4" s="8" t="s">
        <v>201</v>
      </c>
      <c r="G4" s="8" t="s">
        <v>202</v>
      </c>
      <c r="H4" s="8" t="s">
        <v>203</v>
      </c>
      <c r="I4" s="167" t="s">
        <v>204</v>
      </c>
      <c r="J4" s="113" t="s">
        <v>204</v>
      </c>
      <c r="K4" s="113"/>
      <c r="L4" s="113"/>
      <c r="M4" s="113"/>
      <c r="N4" s="113"/>
      <c r="O4" s="11"/>
      <c r="P4" s="11"/>
      <c r="Q4" s="11"/>
      <c r="R4" s="104" t="s">
        <v>61</v>
      </c>
      <c r="S4" s="113" t="s">
        <v>62</v>
      </c>
      <c r="T4" s="113"/>
      <c r="U4" s="113"/>
      <c r="V4" s="113"/>
      <c r="W4" s="113"/>
      <c r="X4" s="114"/>
    </row>
    <row r="5" ht="18" customHeight="1" spans="1:24">
      <c r="A5" s="13"/>
      <c r="B5" s="28"/>
      <c r="C5" s="146"/>
      <c r="D5" s="13"/>
      <c r="E5" s="13"/>
      <c r="F5" s="13"/>
      <c r="G5" s="13"/>
      <c r="H5" s="13"/>
      <c r="I5" s="144" t="s">
        <v>205</v>
      </c>
      <c r="J5" s="167" t="s">
        <v>58</v>
      </c>
      <c r="K5" s="113"/>
      <c r="L5" s="113"/>
      <c r="M5" s="113"/>
      <c r="N5" s="114"/>
      <c r="O5" s="10" t="s">
        <v>206</v>
      </c>
      <c r="P5" s="11"/>
      <c r="Q5" s="12"/>
      <c r="R5" s="8" t="s">
        <v>61</v>
      </c>
      <c r="S5" s="167" t="s">
        <v>62</v>
      </c>
      <c r="T5" s="104" t="s">
        <v>64</v>
      </c>
      <c r="U5" s="113" t="s">
        <v>62</v>
      </c>
      <c r="V5" s="104" t="s">
        <v>66</v>
      </c>
      <c r="W5" s="104" t="s">
        <v>67</v>
      </c>
      <c r="X5" s="170" t="s">
        <v>68</v>
      </c>
    </row>
    <row r="6" ht="19.5" customHeight="1" spans="1:24">
      <c r="A6" s="28"/>
      <c r="B6" s="28"/>
      <c r="C6" s="28"/>
      <c r="D6" s="28"/>
      <c r="E6" s="28"/>
      <c r="F6" s="28"/>
      <c r="G6" s="28"/>
      <c r="H6" s="28"/>
      <c r="I6" s="28"/>
      <c r="J6" s="168" t="s">
        <v>207</v>
      </c>
      <c r="K6" s="8" t="s">
        <v>208</v>
      </c>
      <c r="L6" s="8" t="s">
        <v>209</v>
      </c>
      <c r="M6" s="8" t="s">
        <v>210</v>
      </c>
      <c r="N6" s="8" t="s">
        <v>211</v>
      </c>
      <c r="O6" s="8" t="s">
        <v>58</v>
      </c>
      <c r="P6" s="8" t="s">
        <v>59</v>
      </c>
      <c r="Q6" s="8" t="s">
        <v>60</v>
      </c>
      <c r="R6" s="28"/>
      <c r="S6" s="8" t="s">
        <v>57</v>
      </c>
      <c r="T6" s="8" t="s">
        <v>64</v>
      </c>
      <c r="U6" s="8" t="s">
        <v>212</v>
      </c>
      <c r="V6" s="8" t="s">
        <v>66</v>
      </c>
      <c r="W6" s="8" t="s">
        <v>67</v>
      </c>
      <c r="X6" s="8" t="s">
        <v>68</v>
      </c>
    </row>
    <row r="7" ht="37.5" customHeight="1" spans="1:24">
      <c r="A7" s="163"/>
      <c r="B7" s="18"/>
      <c r="C7" s="163"/>
      <c r="D7" s="163"/>
      <c r="E7" s="163"/>
      <c r="F7" s="163"/>
      <c r="G7" s="163"/>
      <c r="H7" s="163"/>
      <c r="I7" s="163"/>
      <c r="J7" s="169" t="s">
        <v>57</v>
      </c>
      <c r="K7" s="16" t="s">
        <v>213</v>
      </c>
      <c r="L7" s="16" t="s">
        <v>209</v>
      </c>
      <c r="M7" s="16" t="s">
        <v>210</v>
      </c>
      <c r="N7" s="16" t="s">
        <v>211</v>
      </c>
      <c r="O7" s="16" t="s">
        <v>209</v>
      </c>
      <c r="P7" s="16" t="s">
        <v>210</v>
      </c>
      <c r="Q7" s="16" t="s">
        <v>211</v>
      </c>
      <c r="R7" s="16" t="s">
        <v>61</v>
      </c>
      <c r="S7" s="16" t="s">
        <v>57</v>
      </c>
      <c r="T7" s="16" t="s">
        <v>64</v>
      </c>
      <c r="U7" s="16" t="s">
        <v>212</v>
      </c>
      <c r="V7" s="16" t="s">
        <v>66</v>
      </c>
      <c r="W7" s="16" t="s">
        <v>67</v>
      </c>
      <c r="X7" s="16" t="s">
        <v>68</v>
      </c>
    </row>
    <row r="8" customHeight="1" spans="1:24">
      <c r="A8" s="35">
        <v>1</v>
      </c>
      <c r="B8" s="35">
        <v>2</v>
      </c>
      <c r="C8" s="35">
        <v>3</v>
      </c>
      <c r="D8" s="35">
        <v>4</v>
      </c>
      <c r="E8" s="35">
        <v>5</v>
      </c>
      <c r="F8" s="35">
        <v>6</v>
      </c>
      <c r="G8" s="35">
        <v>7</v>
      </c>
      <c r="H8" s="35">
        <v>8</v>
      </c>
      <c r="I8" s="35">
        <v>9</v>
      </c>
      <c r="J8" s="35">
        <v>10</v>
      </c>
      <c r="K8" s="35">
        <v>11</v>
      </c>
      <c r="L8" s="35">
        <v>12</v>
      </c>
      <c r="M8" s="35">
        <v>13</v>
      </c>
      <c r="N8" s="35">
        <v>14</v>
      </c>
      <c r="O8" s="35">
        <v>15</v>
      </c>
      <c r="P8" s="35">
        <v>16</v>
      </c>
      <c r="Q8" s="35">
        <v>17</v>
      </c>
      <c r="R8" s="35">
        <v>18</v>
      </c>
      <c r="S8" s="35">
        <v>19</v>
      </c>
      <c r="T8" s="35">
        <v>20</v>
      </c>
      <c r="U8" s="35">
        <v>21</v>
      </c>
      <c r="V8" s="35">
        <v>22</v>
      </c>
      <c r="W8" s="35">
        <v>23</v>
      </c>
      <c r="X8" s="35">
        <v>24</v>
      </c>
    </row>
    <row r="9" ht="20.25" customHeight="1" spans="1:24">
      <c r="A9" s="164" t="s">
        <v>70</v>
      </c>
      <c r="B9" s="164" t="s">
        <v>70</v>
      </c>
      <c r="C9" s="164" t="s">
        <v>214</v>
      </c>
      <c r="D9" s="164" t="s">
        <v>215</v>
      </c>
      <c r="E9" s="164" t="s">
        <v>101</v>
      </c>
      <c r="F9" s="164" t="s">
        <v>102</v>
      </c>
      <c r="G9" s="164" t="s">
        <v>216</v>
      </c>
      <c r="H9" s="164" t="s">
        <v>217</v>
      </c>
      <c r="I9" s="82">
        <v>1076880</v>
      </c>
      <c r="J9" s="82">
        <v>1076880</v>
      </c>
      <c r="K9" s="82"/>
      <c r="L9" s="82"/>
      <c r="M9" s="136">
        <v>1076880</v>
      </c>
      <c r="N9" s="82"/>
      <c r="O9" s="82"/>
      <c r="P9" s="82"/>
      <c r="Q9" s="82"/>
      <c r="R9" s="82"/>
      <c r="S9" s="82"/>
      <c r="T9" s="82"/>
      <c r="U9" s="82"/>
      <c r="V9" s="82"/>
      <c r="W9" s="82"/>
      <c r="X9" s="82"/>
    </row>
    <row r="10" ht="20.25" customHeight="1" spans="1:24">
      <c r="A10" s="164" t="s">
        <v>70</v>
      </c>
      <c r="B10" s="164" t="s">
        <v>70</v>
      </c>
      <c r="C10" s="164" t="s">
        <v>214</v>
      </c>
      <c r="D10" s="164" t="s">
        <v>215</v>
      </c>
      <c r="E10" s="164" t="s">
        <v>101</v>
      </c>
      <c r="F10" s="164" t="s">
        <v>102</v>
      </c>
      <c r="G10" s="164" t="s">
        <v>218</v>
      </c>
      <c r="H10" s="164" t="s">
        <v>219</v>
      </c>
      <c r="I10" s="82">
        <v>81756</v>
      </c>
      <c r="J10" s="82">
        <v>81756</v>
      </c>
      <c r="K10" s="23"/>
      <c r="L10" s="23"/>
      <c r="M10" s="136">
        <v>81756</v>
      </c>
      <c r="N10" s="23"/>
      <c r="O10" s="82"/>
      <c r="P10" s="82"/>
      <c r="Q10" s="82"/>
      <c r="R10" s="82"/>
      <c r="S10" s="82"/>
      <c r="T10" s="82"/>
      <c r="U10" s="82"/>
      <c r="V10" s="82"/>
      <c r="W10" s="82"/>
      <c r="X10" s="82"/>
    </row>
    <row r="11" ht="20.25" customHeight="1" spans="1:24">
      <c r="A11" s="164" t="s">
        <v>70</v>
      </c>
      <c r="B11" s="164" t="s">
        <v>70</v>
      </c>
      <c r="C11" s="164" t="s">
        <v>214</v>
      </c>
      <c r="D11" s="164" t="s">
        <v>215</v>
      </c>
      <c r="E11" s="164" t="s">
        <v>101</v>
      </c>
      <c r="F11" s="164" t="s">
        <v>102</v>
      </c>
      <c r="G11" s="164" t="s">
        <v>220</v>
      </c>
      <c r="H11" s="164" t="s">
        <v>221</v>
      </c>
      <c r="I11" s="82">
        <v>89740</v>
      </c>
      <c r="J11" s="82">
        <v>89740</v>
      </c>
      <c r="K11" s="23"/>
      <c r="L11" s="23"/>
      <c r="M11" s="136">
        <v>89740</v>
      </c>
      <c r="N11" s="23"/>
      <c r="O11" s="82"/>
      <c r="P11" s="82"/>
      <c r="Q11" s="82"/>
      <c r="R11" s="82"/>
      <c r="S11" s="82"/>
      <c r="T11" s="82"/>
      <c r="U11" s="82"/>
      <c r="V11" s="82"/>
      <c r="W11" s="82"/>
      <c r="X11" s="82"/>
    </row>
    <row r="12" ht="20.25" customHeight="1" spans="1:24">
      <c r="A12" s="164" t="s">
        <v>70</v>
      </c>
      <c r="B12" s="164" t="s">
        <v>70</v>
      </c>
      <c r="C12" s="164" t="s">
        <v>214</v>
      </c>
      <c r="D12" s="164" t="s">
        <v>215</v>
      </c>
      <c r="E12" s="164" t="s">
        <v>101</v>
      </c>
      <c r="F12" s="164" t="s">
        <v>102</v>
      </c>
      <c r="G12" s="164" t="s">
        <v>222</v>
      </c>
      <c r="H12" s="164" t="s">
        <v>223</v>
      </c>
      <c r="I12" s="82">
        <v>555528</v>
      </c>
      <c r="J12" s="82">
        <v>555528</v>
      </c>
      <c r="K12" s="23"/>
      <c r="L12" s="23"/>
      <c r="M12" s="136">
        <v>555528</v>
      </c>
      <c r="N12" s="23"/>
      <c r="O12" s="82"/>
      <c r="P12" s="82"/>
      <c r="Q12" s="82"/>
      <c r="R12" s="82"/>
      <c r="S12" s="82"/>
      <c r="T12" s="82"/>
      <c r="U12" s="82"/>
      <c r="V12" s="82"/>
      <c r="W12" s="82"/>
      <c r="X12" s="82"/>
    </row>
    <row r="13" ht="20.25" customHeight="1" spans="1:24">
      <c r="A13" s="164" t="s">
        <v>70</v>
      </c>
      <c r="B13" s="164" t="s">
        <v>70</v>
      </c>
      <c r="C13" s="164" t="s">
        <v>214</v>
      </c>
      <c r="D13" s="164" t="s">
        <v>215</v>
      </c>
      <c r="E13" s="164" t="s">
        <v>101</v>
      </c>
      <c r="F13" s="164" t="s">
        <v>102</v>
      </c>
      <c r="G13" s="164" t="s">
        <v>222</v>
      </c>
      <c r="H13" s="164" t="s">
        <v>223</v>
      </c>
      <c r="I13" s="82">
        <v>496320</v>
      </c>
      <c r="J13" s="82">
        <v>496320</v>
      </c>
      <c r="K13" s="23"/>
      <c r="L13" s="23"/>
      <c r="M13" s="136">
        <v>496320</v>
      </c>
      <c r="N13" s="23"/>
      <c r="O13" s="82"/>
      <c r="P13" s="82"/>
      <c r="Q13" s="82"/>
      <c r="R13" s="82"/>
      <c r="S13" s="82"/>
      <c r="T13" s="82"/>
      <c r="U13" s="82"/>
      <c r="V13" s="82"/>
      <c r="W13" s="82"/>
      <c r="X13" s="82"/>
    </row>
    <row r="14" ht="20.25" customHeight="1" spans="1:24">
      <c r="A14" s="164" t="s">
        <v>70</v>
      </c>
      <c r="B14" s="164" t="s">
        <v>70</v>
      </c>
      <c r="C14" s="164" t="s">
        <v>214</v>
      </c>
      <c r="D14" s="164" t="s">
        <v>215</v>
      </c>
      <c r="E14" s="164" t="s">
        <v>101</v>
      </c>
      <c r="F14" s="164" t="s">
        <v>102</v>
      </c>
      <c r="G14" s="164" t="s">
        <v>222</v>
      </c>
      <c r="H14" s="164" t="s">
        <v>223</v>
      </c>
      <c r="I14" s="82">
        <v>262860</v>
      </c>
      <c r="J14" s="82">
        <v>262860</v>
      </c>
      <c r="K14" s="23"/>
      <c r="L14" s="23"/>
      <c r="M14" s="136">
        <v>262860</v>
      </c>
      <c r="N14" s="23"/>
      <c r="O14" s="82"/>
      <c r="P14" s="82"/>
      <c r="Q14" s="82"/>
      <c r="R14" s="82"/>
      <c r="S14" s="82"/>
      <c r="T14" s="82"/>
      <c r="U14" s="82"/>
      <c r="V14" s="82"/>
      <c r="W14" s="82"/>
      <c r="X14" s="82"/>
    </row>
    <row r="15" ht="20.25" customHeight="1" spans="1:24">
      <c r="A15" s="164" t="s">
        <v>70</v>
      </c>
      <c r="B15" s="164" t="s">
        <v>70</v>
      </c>
      <c r="C15" s="164" t="s">
        <v>214</v>
      </c>
      <c r="D15" s="164" t="s">
        <v>215</v>
      </c>
      <c r="E15" s="164" t="s">
        <v>101</v>
      </c>
      <c r="F15" s="164" t="s">
        <v>102</v>
      </c>
      <c r="G15" s="164" t="s">
        <v>222</v>
      </c>
      <c r="H15" s="164" t="s">
        <v>223</v>
      </c>
      <c r="I15" s="82">
        <v>259200</v>
      </c>
      <c r="J15" s="82">
        <v>259200</v>
      </c>
      <c r="K15" s="23"/>
      <c r="L15" s="23"/>
      <c r="M15" s="136">
        <v>259200</v>
      </c>
      <c r="N15" s="23"/>
      <c r="O15" s="82"/>
      <c r="P15" s="82"/>
      <c r="Q15" s="82"/>
      <c r="R15" s="82"/>
      <c r="S15" s="82"/>
      <c r="T15" s="82"/>
      <c r="U15" s="82"/>
      <c r="V15" s="82"/>
      <c r="W15" s="82"/>
      <c r="X15" s="82"/>
    </row>
    <row r="16" ht="20.25" customHeight="1" spans="1:24">
      <c r="A16" s="164" t="s">
        <v>70</v>
      </c>
      <c r="B16" s="164" t="s">
        <v>70</v>
      </c>
      <c r="C16" s="164" t="s">
        <v>224</v>
      </c>
      <c r="D16" s="164" t="s">
        <v>225</v>
      </c>
      <c r="E16" s="164" t="s">
        <v>122</v>
      </c>
      <c r="F16" s="164" t="s">
        <v>123</v>
      </c>
      <c r="G16" s="164" t="s">
        <v>226</v>
      </c>
      <c r="H16" s="164" t="s">
        <v>227</v>
      </c>
      <c r="I16" s="82">
        <v>451550</v>
      </c>
      <c r="J16" s="82">
        <v>451550</v>
      </c>
      <c r="K16" s="23"/>
      <c r="L16" s="23"/>
      <c r="M16" s="136">
        <v>451550</v>
      </c>
      <c r="N16" s="23"/>
      <c r="O16" s="82"/>
      <c r="P16" s="82"/>
      <c r="Q16" s="82"/>
      <c r="R16" s="82"/>
      <c r="S16" s="82"/>
      <c r="T16" s="82"/>
      <c r="U16" s="82"/>
      <c r="V16" s="82"/>
      <c r="W16" s="82"/>
      <c r="X16" s="82"/>
    </row>
    <row r="17" ht="20.25" customHeight="1" spans="1:24">
      <c r="A17" s="164" t="s">
        <v>70</v>
      </c>
      <c r="B17" s="164" t="s">
        <v>70</v>
      </c>
      <c r="C17" s="164" t="s">
        <v>224</v>
      </c>
      <c r="D17" s="164" t="s">
        <v>225</v>
      </c>
      <c r="E17" s="164" t="s">
        <v>135</v>
      </c>
      <c r="F17" s="164" t="s">
        <v>136</v>
      </c>
      <c r="G17" s="164" t="s">
        <v>228</v>
      </c>
      <c r="H17" s="164" t="s">
        <v>229</v>
      </c>
      <c r="I17" s="82">
        <v>3744.62</v>
      </c>
      <c r="J17" s="82">
        <v>3744.62</v>
      </c>
      <c r="K17" s="23"/>
      <c r="L17" s="23"/>
      <c r="M17" s="136">
        <v>3744.62</v>
      </c>
      <c r="N17" s="23"/>
      <c r="O17" s="82"/>
      <c r="P17" s="82"/>
      <c r="Q17" s="82"/>
      <c r="R17" s="82"/>
      <c r="S17" s="82"/>
      <c r="T17" s="82"/>
      <c r="U17" s="82"/>
      <c r="V17" s="82"/>
      <c r="W17" s="82"/>
      <c r="X17" s="82"/>
    </row>
    <row r="18" ht="20.25" customHeight="1" spans="1:24">
      <c r="A18" s="164" t="s">
        <v>70</v>
      </c>
      <c r="B18" s="164" t="s">
        <v>70</v>
      </c>
      <c r="C18" s="164" t="s">
        <v>224</v>
      </c>
      <c r="D18" s="164" t="s">
        <v>225</v>
      </c>
      <c r="E18" s="164" t="s">
        <v>137</v>
      </c>
      <c r="F18" s="164" t="s">
        <v>138</v>
      </c>
      <c r="G18" s="164" t="s">
        <v>228</v>
      </c>
      <c r="H18" s="164" t="s">
        <v>229</v>
      </c>
      <c r="I18" s="82">
        <v>202476.05</v>
      </c>
      <c r="J18" s="82">
        <v>202476.05</v>
      </c>
      <c r="K18" s="23"/>
      <c r="L18" s="23"/>
      <c r="M18" s="136">
        <v>202476.05</v>
      </c>
      <c r="N18" s="23"/>
      <c r="O18" s="82"/>
      <c r="P18" s="82"/>
      <c r="Q18" s="82"/>
      <c r="R18" s="82"/>
      <c r="S18" s="82"/>
      <c r="T18" s="82"/>
      <c r="U18" s="82"/>
      <c r="V18" s="82"/>
      <c r="W18" s="82"/>
      <c r="X18" s="82"/>
    </row>
    <row r="19" ht="20.25" customHeight="1" spans="1:24">
      <c r="A19" s="164" t="s">
        <v>70</v>
      </c>
      <c r="B19" s="164" t="s">
        <v>70</v>
      </c>
      <c r="C19" s="164" t="s">
        <v>224</v>
      </c>
      <c r="D19" s="164" t="s">
        <v>225</v>
      </c>
      <c r="E19" s="164" t="s">
        <v>139</v>
      </c>
      <c r="F19" s="164" t="s">
        <v>140</v>
      </c>
      <c r="G19" s="164" t="s">
        <v>230</v>
      </c>
      <c r="H19" s="164" t="s">
        <v>231</v>
      </c>
      <c r="I19" s="82">
        <v>128149.4</v>
      </c>
      <c r="J19" s="82">
        <v>128149.4</v>
      </c>
      <c r="K19" s="23"/>
      <c r="L19" s="23"/>
      <c r="M19" s="136">
        <v>128149.4</v>
      </c>
      <c r="N19" s="23"/>
      <c r="O19" s="82"/>
      <c r="P19" s="82"/>
      <c r="Q19" s="82"/>
      <c r="R19" s="82"/>
      <c r="S19" s="82"/>
      <c r="T19" s="82"/>
      <c r="U19" s="82"/>
      <c r="V19" s="82"/>
      <c r="W19" s="82"/>
      <c r="X19" s="82"/>
    </row>
    <row r="20" ht="20.25" customHeight="1" spans="1:24">
      <c r="A20" s="164" t="s">
        <v>70</v>
      </c>
      <c r="B20" s="164" t="s">
        <v>70</v>
      </c>
      <c r="C20" s="164" t="s">
        <v>224</v>
      </c>
      <c r="D20" s="164" t="s">
        <v>225</v>
      </c>
      <c r="E20" s="164" t="s">
        <v>130</v>
      </c>
      <c r="F20" s="164" t="s">
        <v>129</v>
      </c>
      <c r="G20" s="164" t="s">
        <v>232</v>
      </c>
      <c r="H20" s="164" t="s">
        <v>233</v>
      </c>
      <c r="I20" s="82">
        <v>17940.92</v>
      </c>
      <c r="J20" s="82">
        <v>17940.92</v>
      </c>
      <c r="K20" s="23"/>
      <c r="L20" s="23"/>
      <c r="M20" s="136">
        <v>17940.92</v>
      </c>
      <c r="N20" s="23"/>
      <c r="O20" s="82"/>
      <c r="P20" s="82"/>
      <c r="Q20" s="82"/>
      <c r="R20" s="82"/>
      <c r="S20" s="82"/>
      <c r="T20" s="82"/>
      <c r="U20" s="82"/>
      <c r="V20" s="82"/>
      <c r="W20" s="82"/>
      <c r="X20" s="82"/>
    </row>
    <row r="21" ht="20.25" customHeight="1" spans="1:24">
      <c r="A21" s="164" t="s">
        <v>70</v>
      </c>
      <c r="B21" s="164" t="s">
        <v>70</v>
      </c>
      <c r="C21" s="164" t="s">
        <v>224</v>
      </c>
      <c r="D21" s="164" t="s">
        <v>225</v>
      </c>
      <c r="E21" s="164" t="s">
        <v>141</v>
      </c>
      <c r="F21" s="164" t="s">
        <v>142</v>
      </c>
      <c r="G21" s="164" t="s">
        <v>232</v>
      </c>
      <c r="H21" s="164" t="s">
        <v>233</v>
      </c>
      <c r="I21" s="82">
        <v>13951.44</v>
      </c>
      <c r="J21" s="82">
        <v>13951.44</v>
      </c>
      <c r="K21" s="23"/>
      <c r="L21" s="23"/>
      <c r="M21" s="136">
        <v>13951.44</v>
      </c>
      <c r="N21" s="23"/>
      <c r="O21" s="82"/>
      <c r="P21" s="82"/>
      <c r="Q21" s="82"/>
      <c r="R21" s="82"/>
      <c r="S21" s="82"/>
      <c r="T21" s="82"/>
      <c r="U21" s="82"/>
      <c r="V21" s="82"/>
      <c r="W21" s="82"/>
      <c r="X21" s="82"/>
    </row>
    <row r="22" ht="20.25" customHeight="1" spans="1:24">
      <c r="A22" s="164" t="s">
        <v>70</v>
      </c>
      <c r="B22" s="164" t="s">
        <v>70</v>
      </c>
      <c r="C22" s="164" t="s">
        <v>224</v>
      </c>
      <c r="D22" s="164" t="s">
        <v>225</v>
      </c>
      <c r="E22" s="164" t="s">
        <v>141</v>
      </c>
      <c r="F22" s="164" t="s">
        <v>142</v>
      </c>
      <c r="G22" s="164" t="s">
        <v>232</v>
      </c>
      <c r="H22" s="164" t="s">
        <v>233</v>
      </c>
      <c r="I22" s="82">
        <v>6210</v>
      </c>
      <c r="J22" s="82">
        <v>6210</v>
      </c>
      <c r="K22" s="23"/>
      <c r="L22" s="23"/>
      <c r="M22" s="136">
        <v>6210</v>
      </c>
      <c r="N22" s="23"/>
      <c r="O22" s="82"/>
      <c r="P22" s="82"/>
      <c r="Q22" s="82"/>
      <c r="R22" s="82"/>
      <c r="S22" s="82"/>
      <c r="T22" s="82"/>
      <c r="U22" s="82"/>
      <c r="V22" s="82"/>
      <c r="W22" s="82"/>
      <c r="X22" s="82"/>
    </row>
    <row r="23" ht="20.25" customHeight="1" spans="1:24">
      <c r="A23" s="164" t="s">
        <v>70</v>
      </c>
      <c r="B23" s="164" t="s">
        <v>70</v>
      </c>
      <c r="C23" s="164" t="s">
        <v>234</v>
      </c>
      <c r="D23" s="164" t="s">
        <v>148</v>
      </c>
      <c r="E23" s="164" t="s">
        <v>147</v>
      </c>
      <c r="F23" s="164" t="s">
        <v>148</v>
      </c>
      <c r="G23" s="164" t="s">
        <v>235</v>
      </c>
      <c r="H23" s="164" t="s">
        <v>148</v>
      </c>
      <c r="I23" s="82">
        <v>416422.56</v>
      </c>
      <c r="J23" s="82">
        <v>416422.56</v>
      </c>
      <c r="K23" s="23"/>
      <c r="L23" s="23"/>
      <c r="M23" s="136">
        <v>416422.56</v>
      </c>
      <c r="N23" s="23"/>
      <c r="O23" s="82"/>
      <c r="P23" s="82"/>
      <c r="Q23" s="82"/>
      <c r="R23" s="82"/>
      <c r="S23" s="82"/>
      <c r="T23" s="82"/>
      <c r="U23" s="82"/>
      <c r="V23" s="82"/>
      <c r="W23" s="82"/>
      <c r="X23" s="82"/>
    </row>
    <row r="24" ht="20.25" customHeight="1" spans="1:24">
      <c r="A24" s="164" t="s">
        <v>70</v>
      </c>
      <c r="B24" s="164" t="s">
        <v>70</v>
      </c>
      <c r="C24" s="164" t="s">
        <v>236</v>
      </c>
      <c r="D24" s="164" t="s">
        <v>237</v>
      </c>
      <c r="E24" s="164" t="s">
        <v>101</v>
      </c>
      <c r="F24" s="164" t="s">
        <v>102</v>
      </c>
      <c r="G24" s="164" t="s">
        <v>238</v>
      </c>
      <c r="H24" s="164" t="s">
        <v>239</v>
      </c>
      <c r="I24" s="82">
        <v>48500</v>
      </c>
      <c r="J24" s="82">
        <v>48500</v>
      </c>
      <c r="K24" s="23"/>
      <c r="L24" s="23"/>
      <c r="M24" s="136">
        <v>48500</v>
      </c>
      <c r="N24" s="23"/>
      <c r="O24" s="82"/>
      <c r="P24" s="82"/>
      <c r="Q24" s="82"/>
      <c r="R24" s="82"/>
      <c r="S24" s="82"/>
      <c r="T24" s="82"/>
      <c r="U24" s="82"/>
      <c r="V24" s="82"/>
      <c r="W24" s="82"/>
      <c r="X24" s="82"/>
    </row>
    <row r="25" ht="20.25" customHeight="1" spans="1:24">
      <c r="A25" s="164" t="s">
        <v>70</v>
      </c>
      <c r="B25" s="164" t="s">
        <v>70</v>
      </c>
      <c r="C25" s="164" t="s">
        <v>240</v>
      </c>
      <c r="D25" s="164" t="s">
        <v>241</v>
      </c>
      <c r="E25" s="164" t="s">
        <v>101</v>
      </c>
      <c r="F25" s="164" t="s">
        <v>102</v>
      </c>
      <c r="G25" s="164" t="s">
        <v>242</v>
      </c>
      <c r="H25" s="164" t="s">
        <v>243</v>
      </c>
      <c r="I25" s="82">
        <v>48600</v>
      </c>
      <c r="J25" s="82">
        <v>48600</v>
      </c>
      <c r="K25" s="23"/>
      <c r="L25" s="23"/>
      <c r="M25" s="136">
        <v>48600</v>
      </c>
      <c r="N25" s="23"/>
      <c r="O25" s="82"/>
      <c r="P25" s="82"/>
      <c r="Q25" s="82"/>
      <c r="R25" s="82"/>
      <c r="S25" s="82"/>
      <c r="T25" s="82"/>
      <c r="U25" s="82"/>
      <c r="V25" s="82"/>
      <c r="W25" s="82"/>
      <c r="X25" s="82"/>
    </row>
    <row r="26" ht="20.25" customHeight="1" spans="1:24">
      <c r="A26" s="164" t="s">
        <v>70</v>
      </c>
      <c r="B26" s="164" t="s">
        <v>70</v>
      </c>
      <c r="C26" s="164" t="s">
        <v>240</v>
      </c>
      <c r="D26" s="164" t="s">
        <v>241</v>
      </c>
      <c r="E26" s="164" t="s">
        <v>120</v>
      </c>
      <c r="F26" s="164" t="s">
        <v>121</v>
      </c>
      <c r="G26" s="164" t="s">
        <v>242</v>
      </c>
      <c r="H26" s="164" t="s">
        <v>243</v>
      </c>
      <c r="I26" s="82">
        <v>1000</v>
      </c>
      <c r="J26" s="82">
        <v>1000</v>
      </c>
      <c r="K26" s="23"/>
      <c r="L26" s="23"/>
      <c r="M26" s="136">
        <v>1000</v>
      </c>
      <c r="N26" s="23"/>
      <c r="O26" s="82"/>
      <c r="P26" s="82"/>
      <c r="Q26" s="82"/>
      <c r="R26" s="82"/>
      <c r="S26" s="82"/>
      <c r="T26" s="82"/>
      <c r="U26" s="82"/>
      <c r="V26" s="82"/>
      <c r="W26" s="82"/>
      <c r="X26" s="82"/>
    </row>
    <row r="27" ht="20.25" customHeight="1" spans="1:24">
      <c r="A27" s="164" t="s">
        <v>70</v>
      </c>
      <c r="B27" s="164" t="s">
        <v>70</v>
      </c>
      <c r="C27" s="164" t="s">
        <v>240</v>
      </c>
      <c r="D27" s="164" t="s">
        <v>241</v>
      </c>
      <c r="E27" s="164" t="s">
        <v>101</v>
      </c>
      <c r="F27" s="164" t="s">
        <v>102</v>
      </c>
      <c r="G27" s="164" t="s">
        <v>244</v>
      </c>
      <c r="H27" s="164" t="s">
        <v>245</v>
      </c>
      <c r="I27" s="82">
        <v>8100</v>
      </c>
      <c r="J27" s="82">
        <v>8100</v>
      </c>
      <c r="K27" s="23"/>
      <c r="L27" s="23"/>
      <c r="M27" s="136">
        <v>8100</v>
      </c>
      <c r="N27" s="23"/>
      <c r="O27" s="82"/>
      <c r="P27" s="82"/>
      <c r="Q27" s="82"/>
      <c r="R27" s="82"/>
      <c r="S27" s="82"/>
      <c r="T27" s="82"/>
      <c r="U27" s="82"/>
      <c r="V27" s="82"/>
      <c r="W27" s="82"/>
      <c r="X27" s="82"/>
    </row>
    <row r="28" ht="20.25" customHeight="1" spans="1:24">
      <c r="A28" s="164" t="s">
        <v>70</v>
      </c>
      <c r="B28" s="164" t="s">
        <v>70</v>
      </c>
      <c r="C28" s="164" t="s">
        <v>240</v>
      </c>
      <c r="D28" s="164" t="s">
        <v>241</v>
      </c>
      <c r="E28" s="164" t="s">
        <v>101</v>
      </c>
      <c r="F28" s="164" t="s">
        <v>102</v>
      </c>
      <c r="G28" s="164" t="s">
        <v>246</v>
      </c>
      <c r="H28" s="164" t="s">
        <v>247</v>
      </c>
      <c r="I28" s="82">
        <v>8100</v>
      </c>
      <c r="J28" s="82">
        <v>8100</v>
      </c>
      <c r="K28" s="23"/>
      <c r="L28" s="23"/>
      <c r="M28" s="136">
        <v>8100</v>
      </c>
      <c r="N28" s="23"/>
      <c r="O28" s="82"/>
      <c r="P28" s="82"/>
      <c r="Q28" s="82"/>
      <c r="R28" s="82"/>
      <c r="S28" s="82"/>
      <c r="T28" s="82"/>
      <c r="U28" s="82"/>
      <c r="V28" s="82"/>
      <c r="W28" s="82"/>
      <c r="X28" s="82"/>
    </row>
    <row r="29" ht="20.25" customHeight="1" spans="1:24">
      <c r="A29" s="164" t="s">
        <v>70</v>
      </c>
      <c r="B29" s="164" t="s">
        <v>70</v>
      </c>
      <c r="C29" s="164" t="s">
        <v>240</v>
      </c>
      <c r="D29" s="164" t="s">
        <v>241</v>
      </c>
      <c r="E29" s="164" t="s">
        <v>101</v>
      </c>
      <c r="F29" s="164" t="s">
        <v>102</v>
      </c>
      <c r="G29" s="164" t="s">
        <v>248</v>
      </c>
      <c r="H29" s="164" t="s">
        <v>249</v>
      </c>
      <c r="I29" s="82">
        <v>8100</v>
      </c>
      <c r="J29" s="82">
        <v>8100</v>
      </c>
      <c r="K29" s="23"/>
      <c r="L29" s="23"/>
      <c r="M29" s="136">
        <v>8100</v>
      </c>
      <c r="N29" s="23"/>
      <c r="O29" s="82"/>
      <c r="P29" s="82"/>
      <c r="Q29" s="82"/>
      <c r="R29" s="82"/>
      <c r="S29" s="82"/>
      <c r="T29" s="82"/>
      <c r="U29" s="82"/>
      <c r="V29" s="82"/>
      <c r="W29" s="82"/>
      <c r="X29" s="82"/>
    </row>
    <row r="30" ht="20.25" customHeight="1" spans="1:24">
      <c r="A30" s="164" t="s">
        <v>70</v>
      </c>
      <c r="B30" s="164" t="s">
        <v>70</v>
      </c>
      <c r="C30" s="164" t="s">
        <v>240</v>
      </c>
      <c r="D30" s="164" t="s">
        <v>241</v>
      </c>
      <c r="E30" s="164" t="s">
        <v>101</v>
      </c>
      <c r="F30" s="164" t="s">
        <v>102</v>
      </c>
      <c r="G30" s="164" t="s">
        <v>250</v>
      </c>
      <c r="H30" s="164" t="s">
        <v>251</v>
      </c>
      <c r="I30" s="82">
        <v>8100</v>
      </c>
      <c r="J30" s="82">
        <v>8100</v>
      </c>
      <c r="K30" s="23"/>
      <c r="L30" s="23"/>
      <c r="M30" s="136">
        <v>8100</v>
      </c>
      <c r="N30" s="23"/>
      <c r="O30" s="82"/>
      <c r="P30" s="82"/>
      <c r="Q30" s="82"/>
      <c r="R30" s="82"/>
      <c r="S30" s="82"/>
      <c r="T30" s="82"/>
      <c r="U30" s="82"/>
      <c r="V30" s="82"/>
      <c r="W30" s="82"/>
      <c r="X30" s="82"/>
    </row>
    <row r="31" ht="20.25" customHeight="1" spans="1:24">
      <c r="A31" s="164" t="s">
        <v>70</v>
      </c>
      <c r="B31" s="164" t="s">
        <v>70</v>
      </c>
      <c r="C31" s="164" t="s">
        <v>240</v>
      </c>
      <c r="D31" s="164" t="s">
        <v>241</v>
      </c>
      <c r="E31" s="164" t="s">
        <v>101</v>
      </c>
      <c r="F31" s="164" t="s">
        <v>102</v>
      </c>
      <c r="G31" s="164" t="s">
        <v>252</v>
      </c>
      <c r="H31" s="164" t="s">
        <v>253</v>
      </c>
      <c r="I31" s="82">
        <v>29700</v>
      </c>
      <c r="J31" s="82">
        <v>29700</v>
      </c>
      <c r="K31" s="23"/>
      <c r="L31" s="23"/>
      <c r="M31" s="136">
        <v>29700</v>
      </c>
      <c r="N31" s="23"/>
      <c r="O31" s="82"/>
      <c r="P31" s="82"/>
      <c r="Q31" s="82"/>
      <c r="R31" s="82"/>
      <c r="S31" s="82"/>
      <c r="T31" s="82"/>
      <c r="U31" s="82"/>
      <c r="V31" s="82"/>
      <c r="W31" s="82"/>
      <c r="X31" s="82"/>
    </row>
    <row r="32" ht="20.25" customHeight="1" spans="1:24">
      <c r="A32" s="164" t="s">
        <v>70</v>
      </c>
      <c r="B32" s="164" t="s">
        <v>70</v>
      </c>
      <c r="C32" s="164" t="s">
        <v>240</v>
      </c>
      <c r="D32" s="164" t="s">
        <v>241</v>
      </c>
      <c r="E32" s="164" t="s">
        <v>101</v>
      </c>
      <c r="F32" s="164" t="s">
        <v>102</v>
      </c>
      <c r="G32" s="164" t="s">
        <v>254</v>
      </c>
      <c r="H32" s="164" t="s">
        <v>255</v>
      </c>
      <c r="I32" s="82">
        <v>24300</v>
      </c>
      <c r="J32" s="82">
        <v>24300</v>
      </c>
      <c r="K32" s="23"/>
      <c r="L32" s="23"/>
      <c r="M32" s="136">
        <v>24300</v>
      </c>
      <c r="N32" s="23"/>
      <c r="O32" s="82"/>
      <c r="P32" s="82"/>
      <c r="Q32" s="82"/>
      <c r="R32" s="82"/>
      <c r="S32" s="82"/>
      <c r="T32" s="82"/>
      <c r="U32" s="82"/>
      <c r="V32" s="82"/>
      <c r="W32" s="82"/>
      <c r="X32" s="82"/>
    </row>
    <row r="33" ht="20.25" customHeight="1" spans="1:24">
      <c r="A33" s="164" t="s">
        <v>70</v>
      </c>
      <c r="B33" s="164" t="s">
        <v>70</v>
      </c>
      <c r="C33" s="164" t="s">
        <v>240</v>
      </c>
      <c r="D33" s="164" t="s">
        <v>241</v>
      </c>
      <c r="E33" s="164" t="s">
        <v>101</v>
      </c>
      <c r="F33" s="164" t="s">
        <v>102</v>
      </c>
      <c r="G33" s="164" t="s">
        <v>256</v>
      </c>
      <c r="H33" s="164" t="s">
        <v>257</v>
      </c>
      <c r="I33" s="82">
        <v>40988</v>
      </c>
      <c r="J33" s="82">
        <v>40988</v>
      </c>
      <c r="K33" s="23"/>
      <c r="L33" s="23"/>
      <c r="M33" s="136">
        <v>40988</v>
      </c>
      <c r="N33" s="23"/>
      <c r="O33" s="82"/>
      <c r="P33" s="82"/>
      <c r="Q33" s="82"/>
      <c r="R33" s="82"/>
      <c r="S33" s="82"/>
      <c r="T33" s="82"/>
      <c r="U33" s="82"/>
      <c r="V33" s="82"/>
      <c r="W33" s="82"/>
      <c r="X33" s="82"/>
    </row>
    <row r="34" ht="20.25" customHeight="1" spans="1:24">
      <c r="A34" s="164" t="s">
        <v>70</v>
      </c>
      <c r="B34" s="164" t="s">
        <v>70</v>
      </c>
      <c r="C34" s="164" t="s">
        <v>240</v>
      </c>
      <c r="D34" s="164" t="s">
        <v>241</v>
      </c>
      <c r="E34" s="164" t="s">
        <v>101</v>
      </c>
      <c r="F34" s="164" t="s">
        <v>102</v>
      </c>
      <c r="G34" s="164" t="s">
        <v>258</v>
      </c>
      <c r="H34" s="164" t="s">
        <v>259</v>
      </c>
      <c r="I34" s="82">
        <v>64800</v>
      </c>
      <c r="J34" s="82">
        <v>64800</v>
      </c>
      <c r="K34" s="23"/>
      <c r="L34" s="23"/>
      <c r="M34" s="136">
        <v>64800</v>
      </c>
      <c r="N34" s="23"/>
      <c r="O34" s="82"/>
      <c r="P34" s="82"/>
      <c r="Q34" s="82"/>
      <c r="R34" s="82"/>
      <c r="S34" s="82"/>
      <c r="T34" s="82"/>
      <c r="U34" s="82"/>
      <c r="V34" s="82"/>
      <c r="W34" s="82"/>
      <c r="X34" s="82"/>
    </row>
    <row r="35" ht="20.25" customHeight="1" spans="1:24">
      <c r="A35" s="164" t="s">
        <v>70</v>
      </c>
      <c r="B35" s="164" t="s">
        <v>70</v>
      </c>
      <c r="C35" s="164" t="s">
        <v>260</v>
      </c>
      <c r="D35" s="164" t="s">
        <v>261</v>
      </c>
      <c r="E35" s="164" t="s">
        <v>126</v>
      </c>
      <c r="F35" s="164" t="s">
        <v>127</v>
      </c>
      <c r="G35" s="164" t="s">
        <v>262</v>
      </c>
      <c r="H35" s="164" t="s">
        <v>263</v>
      </c>
      <c r="I35" s="82">
        <v>14820</v>
      </c>
      <c r="J35" s="82">
        <v>14820</v>
      </c>
      <c r="K35" s="23"/>
      <c r="L35" s="23"/>
      <c r="M35" s="136">
        <v>14820</v>
      </c>
      <c r="N35" s="23"/>
      <c r="O35" s="82"/>
      <c r="P35" s="82"/>
      <c r="Q35" s="82"/>
      <c r="R35" s="82"/>
      <c r="S35" s="82"/>
      <c r="T35" s="82"/>
      <c r="U35" s="82"/>
      <c r="V35" s="82"/>
      <c r="W35" s="82"/>
      <c r="X35" s="82"/>
    </row>
    <row r="36" ht="20.25" customHeight="1" spans="1:24">
      <c r="A36" s="164" t="s">
        <v>70</v>
      </c>
      <c r="B36" s="164" t="s">
        <v>70</v>
      </c>
      <c r="C36" s="164" t="s">
        <v>264</v>
      </c>
      <c r="D36" s="164" t="s">
        <v>265</v>
      </c>
      <c r="E36" s="164" t="s">
        <v>120</v>
      </c>
      <c r="F36" s="164" t="s">
        <v>121</v>
      </c>
      <c r="G36" s="164" t="s">
        <v>262</v>
      </c>
      <c r="H36" s="164" t="s">
        <v>263</v>
      </c>
      <c r="I36" s="82">
        <v>21120</v>
      </c>
      <c r="J36" s="82">
        <v>21120</v>
      </c>
      <c r="K36" s="23"/>
      <c r="L36" s="23"/>
      <c r="M36" s="136">
        <v>21120</v>
      </c>
      <c r="N36" s="23"/>
      <c r="O36" s="82"/>
      <c r="P36" s="82"/>
      <c r="Q36" s="82"/>
      <c r="R36" s="82"/>
      <c r="S36" s="82"/>
      <c r="T36" s="82"/>
      <c r="U36" s="82"/>
      <c r="V36" s="82"/>
      <c r="W36" s="82"/>
      <c r="X36" s="82"/>
    </row>
    <row r="37" ht="20.25" customHeight="1" spans="1:24">
      <c r="A37" s="164" t="s">
        <v>70</v>
      </c>
      <c r="B37" s="164" t="s">
        <v>70</v>
      </c>
      <c r="C37" s="164" t="s">
        <v>266</v>
      </c>
      <c r="D37" s="164" t="s">
        <v>267</v>
      </c>
      <c r="E37" s="164" t="s">
        <v>101</v>
      </c>
      <c r="F37" s="164" t="s">
        <v>102</v>
      </c>
      <c r="G37" s="164" t="s">
        <v>268</v>
      </c>
      <c r="H37" s="164" t="s">
        <v>267</v>
      </c>
      <c r="I37" s="82">
        <v>11394</v>
      </c>
      <c r="J37" s="82">
        <v>11394</v>
      </c>
      <c r="K37" s="23"/>
      <c r="L37" s="23"/>
      <c r="M37" s="136">
        <v>11394</v>
      </c>
      <c r="N37" s="23"/>
      <c r="O37" s="82"/>
      <c r="P37" s="82"/>
      <c r="Q37" s="82"/>
      <c r="R37" s="82"/>
      <c r="S37" s="82"/>
      <c r="T37" s="82"/>
      <c r="U37" s="82"/>
      <c r="V37" s="82"/>
      <c r="W37" s="82"/>
      <c r="X37" s="82"/>
    </row>
    <row r="38" ht="17.25" customHeight="1" spans="1:24">
      <c r="A38" s="32" t="s">
        <v>187</v>
      </c>
      <c r="B38" s="33"/>
      <c r="C38" s="165"/>
      <c r="D38" s="165"/>
      <c r="E38" s="165"/>
      <c r="F38" s="165"/>
      <c r="G38" s="165"/>
      <c r="H38" s="166"/>
      <c r="I38" s="82">
        <v>4400350.99</v>
      </c>
      <c r="J38" s="82">
        <v>4400350.99</v>
      </c>
      <c r="K38" s="82"/>
      <c r="L38" s="82"/>
      <c r="M38" s="136">
        <v>4400350.99</v>
      </c>
      <c r="N38" s="82"/>
      <c r="O38" s="82"/>
      <c r="P38" s="82"/>
      <c r="Q38" s="82"/>
      <c r="R38" s="82"/>
      <c r="S38" s="82"/>
      <c r="T38" s="82"/>
      <c r="U38" s="82"/>
      <c r="V38" s="82"/>
      <c r="W38" s="82"/>
      <c r="X38" s="82"/>
    </row>
  </sheetData>
  <mergeCells count="31">
    <mergeCell ref="A2:X2"/>
    <mergeCell ref="A3:H3"/>
    <mergeCell ref="I4:X4"/>
    <mergeCell ref="J5:N5"/>
    <mergeCell ref="O5:Q5"/>
    <mergeCell ref="S5:X5"/>
    <mergeCell ref="A38:H38"/>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6"/>
  <sheetViews>
    <sheetView showZeros="0" topLeftCell="A7"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54"/>
      <c r="E1" s="1"/>
      <c r="F1" s="1"/>
      <c r="G1" s="1"/>
      <c r="H1" s="1"/>
      <c r="U1" s="154"/>
      <c r="W1" s="159" t="s">
        <v>269</v>
      </c>
    </row>
    <row r="2" ht="46.5" customHeight="1" spans="1:23">
      <c r="A2" s="3" t="str">
        <f>"2025"&amp;"年部门项目支出预算表"</f>
        <v>2025年部门项目支出预算表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"单位名称："&amp;"嵩明职教新城管理委员会"</f>
        <v>单位名称：嵩明职教新城管理委员会</v>
      </c>
      <c r="B3" s="5"/>
      <c r="C3" s="5"/>
      <c r="D3" s="5"/>
      <c r="E3" s="5"/>
      <c r="F3" s="5"/>
      <c r="G3" s="5"/>
      <c r="H3" s="5"/>
      <c r="I3" s="6"/>
      <c r="J3" s="6"/>
      <c r="K3" s="6"/>
      <c r="L3" s="6"/>
      <c r="M3" s="6"/>
      <c r="N3" s="6"/>
      <c r="O3" s="6"/>
      <c r="P3" s="6"/>
      <c r="Q3" s="6"/>
      <c r="U3" s="154"/>
      <c r="W3" s="137" t="s">
        <v>1</v>
      </c>
    </row>
    <row r="4" ht="21.75" customHeight="1" spans="1:23">
      <c r="A4" s="8" t="s">
        <v>270</v>
      </c>
      <c r="B4" s="9" t="s">
        <v>198</v>
      </c>
      <c r="C4" s="8" t="s">
        <v>199</v>
      </c>
      <c r="D4" s="8" t="s">
        <v>271</v>
      </c>
      <c r="E4" s="9" t="s">
        <v>200</v>
      </c>
      <c r="F4" s="9" t="s">
        <v>201</v>
      </c>
      <c r="G4" s="9" t="s">
        <v>272</v>
      </c>
      <c r="H4" s="9" t="s">
        <v>273</v>
      </c>
      <c r="I4" s="27" t="s">
        <v>55</v>
      </c>
      <c r="J4" s="10" t="s">
        <v>274</v>
      </c>
      <c r="K4" s="11"/>
      <c r="L4" s="11"/>
      <c r="M4" s="12"/>
      <c r="N4" s="10" t="s">
        <v>206</v>
      </c>
      <c r="O4" s="11"/>
      <c r="P4" s="12"/>
      <c r="Q4" s="9" t="s">
        <v>61</v>
      </c>
      <c r="R4" s="10" t="s">
        <v>62</v>
      </c>
      <c r="S4" s="11"/>
      <c r="T4" s="11"/>
      <c r="U4" s="11"/>
      <c r="V4" s="11"/>
      <c r="W4" s="12"/>
    </row>
    <row r="5" ht="21.75" customHeight="1" spans="1:23">
      <c r="A5" s="13"/>
      <c r="B5" s="28"/>
      <c r="C5" s="13"/>
      <c r="D5" s="13"/>
      <c r="E5" s="14"/>
      <c r="F5" s="14"/>
      <c r="G5" s="14"/>
      <c r="H5" s="14"/>
      <c r="I5" s="28"/>
      <c r="J5" s="155" t="s">
        <v>58</v>
      </c>
      <c r="K5" s="156"/>
      <c r="L5" s="9" t="s">
        <v>59</v>
      </c>
      <c r="M5" s="9" t="s">
        <v>60</v>
      </c>
      <c r="N5" s="9" t="s">
        <v>58</v>
      </c>
      <c r="O5" s="9" t="s">
        <v>59</v>
      </c>
      <c r="P5" s="9" t="s">
        <v>60</v>
      </c>
      <c r="Q5" s="14"/>
      <c r="R5" s="9" t="s">
        <v>57</v>
      </c>
      <c r="S5" s="9" t="s">
        <v>64</v>
      </c>
      <c r="T5" s="9" t="s">
        <v>212</v>
      </c>
      <c r="U5" s="9" t="s">
        <v>66</v>
      </c>
      <c r="V5" s="9" t="s">
        <v>67</v>
      </c>
      <c r="W5" s="9" t="s">
        <v>68</v>
      </c>
    </row>
    <row r="6" ht="21" customHeight="1" spans="1:23">
      <c r="A6" s="28"/>
      <c r="B6" s="28"/>
      <c r="C6" s="28"/>
      <c r="D6" s="28"/>
      <c r="E6" s="28"/>
      <c r="F6" s="28"/>
      <c r="G6" s="28"/>
      <c r="H6" s="28"/>
      <c r="I6" s="28"/>
      <c r="J6" s="157" t="s">
        <v>57</v>
      </c>
      <c r="K6" s="158"/>
      <c r="L6" s="28"/>
      <c r="M6" s="28"/>
      <c r="N6" s="28"/>
      <c r="O6" s="28"/>
      <c r="P6" s="28"/>
      <c r="Q6" s="28"/>
      <c r="R6" s="28"/>
      <c r="S6" s="28"/>
      <c r="T6" s="28"/>
      <c r="U6" s="28"/>
      <c r="V6" s="28"/>
      <c r="W6" s="28"/>
    </row>
    <row r="7" ht="39.75" customHeight="1" spans="1:23">
      <c r="A7" s="16"/>
      <c r="B7" s="18"/>
      <c r="C7" s="16"/>
      <c r="D7" s="16"/>
      <c r="E7" s="17"/>
      <c r="F7" s="17"/>
      <c r="G7" s="17"/>
      <c r="H7" s="17"/>
      <c r="I7" s="18"/>
      <c r="J7" s="71" t="s">
        <v>57</v>
      </c>
      <c r="K7" s="71" t="s">
        <v>275</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5">
        <v>12</v>
      </c>
      <c r="M8" s="35">
        <v>13</v>
      </c>
      <c r="N8" s="35">
        <v>14</v>
      </c>
      <c r="O8" s="35">
        <v>15</v>
      </c>
      <c r="P8" s="35">
        <v>16</v>
      </c>
      <c r="Q8" s="35">
        <v>17</v>
      </c>
      <c r="R8" s="35">
        <v>18</v>
      </c>
      <c r="S8" s="35">
        <v>19</v>
      </c>
      <c r="T8" s="35">
        <v>20</v>
      </c>
      <c r="U8" s="19">
        <v>21</v>
      </c>
      <c r="V8" s="35">
        <v>22</v>
      </c>
      <c r="W8" s="19">
        <v>23</v>
      </c>
    </row>
    <row r="9" ht="29" customHeight="1" spans="1:23">
      <c r="A9" s="73" t="s">
        <v>237</v>
      </c>
      <c r="B9" s="73" t="s">
        <v>276</v>
      </c>
      <c r="C9" s="73" t="s">
        <v>277</v>
      </c>
      <c r="D9" s="73" t="s">
        <v>70</v>
      </c>
      <c r="E9" s="73" t="s">
        <v>101</v>
      </c>
      <c r="F9" s="73" t="s">
        <v>102</v>
      </c>
      <c r="G9" s="73" t="s">
        <v>278</v>
      </c>
      <c r="H9" s="73" t="s">
        <v>279</v>
      </c>
      <c r="I9" s="82">
        <v>120000</v>
      </c>
      <c r="J9" s="82">
        <v>120000</v>
      </c>
      <c r="K9" s="136">
        <v>120000</v>
      </c>
      <c r="L9" s="82"/>
      <c r="M9" s="82"/>
      <c r="N9" s="82"/>
      <c r="O9" s="82"/>
      <c r="P9" s="82"/>
      <c r="Q9" s="82"/>
      <c r="R9" s="82"/>
      <c r="S9" s="82"/>
      <c r="T9" s="82"/>
      <c r="U9" s="82"/>
      <c r="V9" s="82"/>
      <c r="W9" s="82"/>
    </row>
    <row r="10" ht="21.75" customHeight="1" spans="1:23">
      <c r="A10" s="73" t="s">
        <v>280</v>
      </c>
      <c r="B10" s="73" t="s">
        <v>281</v>
      </c>
      <c r="C10" s="73" t="s">
        <v>282</v>
      </c>
      <c r="D10" s="73" t="s">
        <v>70</v>
      </c>
      <c r="E10" s="73" t="s">
        <v>111</v>
      </c>
      <c r="F10" s="73" t="s">
        <v>112</v>
      </c>
      <c r="G10" s="73" t="s">
        <v>242</v>
      </c>
      <c r="H10" s="73" t="s">
        <v>243</v>
      </c>
      <c r="I10" s="82">
        <v>920000</v>
      </c>
      <c r="J10" s="82">
        <v>920000</v>
      </c>
      <c r="K10" s="136">
        <v>920000</v>
      </c>
      <c r="L10" s="82"/>
      <c r="M10" s="82"/>
      <c r="N10" s="82"/>
      <c r="O10" s="82"/>
      <c r="P10" s="82"/>
      <c r="Q10" s="82"/>
      <c r="R10" s="82"/>
      <c r="S10" s="82"/>
      <c r="T10" s="82"/>
      <c r="U10" s="82"/>
      <c r="V10" s="82"/>
      <c r="W10" s="82"/>
    </row>
    <row r="11" ht="21.75" customHeight="1" spans="1:23">
      <c r="A11" s="73" t="s">
        <v>280</v>
      </c>
      <c r="B11" s="73" t="s">
        <v>283</v>
      </c>
      <c r="C11" s="73" t="s">
        <v>284</v>
      </c>
      <c r="D11" s="73" t="s">
        <v>70</v>
      </c>
      <c r="E11" s="73" t="s">
        <v>111</v>
      </c>
      <c r="F11" s="73" t="s">
        <v>112</v>
      </c>
      <c r="G11" s="73" t="s">
        <v>285</v>
      </c>
      <c r="H11" s="73" t="s">
        <v>286</v>
      </c>
      <c r="I11" s="82">
        <v>1100000</v>
      </c>
      <c r="J11" s="82">
        <v>1100000</v>
      </c>
      <c r="K11" s="136">
        <v>1100000</v>
      </c>
      <c r="L11" s="82"/>
      <c r="M11" s="82"/>
      <c r="N11" s="82"/>
      <c r="O11" s="82"/>
      <c r="P11" s="82"/>
      <c r="Q11" s="82"/>
      <c r="R11" s="82"/>
      <c r="S11" s="82"/>
      <c r="T11" s="82"/>
      <c r="U11" s="82"/>
      <c r="V11" s="82"/>
      <c r="W11" s="82"/>
    </row>
    <row r="12" ht="27" customHeight="1" spans="1:23">
      <c r="A12" s="73" t="s">
        <v>280</v>
      </c>
      <c r="B12" s="73" t="s">
        <v>287</v>
      </c>
      <c r="C12" s="73" t="s">
        <v>288</v>
      </c>
      <c r="D12" s="73" t="s">
        <v>70</v>
      </c>
      <c r="E12" s="73" t="s">
        <v>107</v>
      </c>
      <c r="F12" s="73" t="s">
        <v>108</v>
      </c>
      <c r="G12" s="73" t="s">
        <v>254</v>
      </c>
      <c r="H12" s="73" t="s">
        <v>255</v>
      </c>
      <c r="I12" s="82">
        <v>360000</v>
      </c>
      <c r="J12" s="82">
        <v>360000</v>
      </c>
      <c r="K12" s="136">
        <v>360000</v>
      </c>
      <c r="L12" s="82"/>
      <c r="M12" s="82"/>
      <c r="N12" s="82"/>
      <c r="O12" s="82"/>
      <c r="P12" s="82"/>
      <c r="Q12" s="82"/>
      <c r="R12" s="82"/>
      <c r="S12" s="82"/>
      <c r="T12" s="82"/>
      <c r="U12" s="82"/>
      <c r="V12" s="82"/>
      <c r="W12" s="82"/>
    </row>
    <row r="13" ht="21.75" customHeight="1" spans="1:23">
      <c r="A13" s="73" t="s">
        <v>289</v>
      </c>
      <c r="B13" s="73" t="s">
        <v>290</v>
      </c>
      <c r="C13" s="73" t="s">
        <v>291</v>
      </c>
      <c r="D13" s="73" t="s">
        <v>70</v>
      </c>
      <c r="E13" s="73" t="s">
        <v>111</v>
      </c>
      <c r="F13" s="73" t="s">
        <v>112</v>
      </c>
      <c r="G13" s="73" t="s">
        <v>242</v>
      </c>
      <c r="H13" s="73" t="s">
        <v>243</v>
      </c>
      <c r="I13" s="82">
        <v>737800</v>
      </c>
      <c r="J13" s="82">
        <v>737800</v>
      </c>
      <c r="K13" s="136">
        <v>737800</v>
      </c>
      <c r="L13" s="82"/>
      <c r="M13" s="82"/>
      <c r="N13" s="82"/>
      <c r="O13" s="82"/>
      <c r="P13" s="82"/>
      <c r="Q13" s="82"/>
      <c r="R13" s="82"/>
      <c r="S13" s="82"/>
      <c r="T13" s="82"/>
      <c r="U13" s="82"/>
      <c r="V13" s="82"/>
      <c r="W13" s="82"/>
    </row>
    <row r="14" ht="21.75" customHeight="1" spans="1:23">
      <c r="A14" s="73" t="s">
        <v>289</v>
      </c>
      <c r="B14" s="73" t="s">
        <v>292</v>
      </c>
      <c r="C14" s="73" t="s">
        <v>293</v>
      </c>
      <c r="D14" s="73" t="s">
        <v>70</v>
      </c>
      <c r="E14" s="73" t="s">
        <v>111</v>
      </c>
      <c r="F14" s="73" t="s">
        <v>112</v>
      </c>
      <c r="G14" s="73" t="s">
        <v>254</v>
      </c>
      <c r="H14" s="73" t="s">
        <v>255</v>
      </c>
      <c r="I14" s="82">
        <v>6518100</v>
      </c>
      <c r="J14" s="82">
        <v>6518100</v>
      </c>
      <c r="K14" s="136">
        <v>6518100</v>
      </c>
      <c r="L14" s="82"/>
      <c r="M14" s="82"/>
      <c r="N14" s="82"/>
      <c r="O14" s="82"/>
      <c r="P14" s="82"/>
      <c r="Q14" s="82"/>
      <c r="R14" s="82"/>
      <c r="S14" s="82"/>
      <c r="T14" s="82"/>
      <c r="U14" s="82"/>
      <c r="V14" s="82"/>
      <c r="W14" s="82"/>
    </row>
    <row r="15" ht="21.75" customHeight="1" spans="1:23">
      <c r="A15" s="73" t="s">
        <v>289</v>
      </c>
      <c r="B15" s="73" t="s">
        <v>294</v>
      </c>
      <c r="C15" s="73" t="s">
        <v>295</v>
      </c>
      <c r="D15" s="73" t="s">
        <v>70</v>
      </c>
      <c r="E15" s="73" t="s">
        <v>111</v>
      </c>
      <c r="F15" s="73" t="s">
        <v>112</v>
      </c>
      <c r="G15" s="73" t="s">
        <v>242</v>
      </c>
      <c r="H15" s="73" t="s">
        <v>243</v>
      </c>
      <c r="I15" s="82">
        <v>1000000</v>
      </c>
      <c r="J15" s="82">
        <v>1000000</v>
      </c>
      <c r="K15" s="136">
        <v>1000000</v>
      </c>
      <c r="L15" s="82"/>
      <c r="M15" s="82"/>
      <c r="N15" s="82"/>
      <c r="O15" s="82"/>
      <c r="P15" s="82"/>
      <c r="Q15" s="82"/>
      <c r="R15" s="82"/>
      <c r="S15" s="82"/>
      <c r="T15" s="82"/>
      <c r="U15" s="82"/>
      <c r="V15" s="82"/>
      <c r="W15" s="82"/>
    </row>
    <row r="16" ht="21.75" customHeight="1" spans="1:23">
      <c r="A16" s="73" t="s">
        <v>289</v>
      </c>
      <c r="B16" s="73" t="s">
        <v>296</v>
      </c>
      <c r="C16" s="73" t="s">
        <v>297</v>
      </c>
      <c r="D16" s="73" t="s">
        <v>70</v>
      </c>
      <c r="E16" s="73" t="s">
        <v>111</v>
      </c>
      <c r="F16" s="73" t="s">
        <v>112</v>
      </c>
      <c r="G16" s="73" t="s">
        <v>242</v>
      </c>
      <c r="H16" s="73" t="s">
        <v>243</v>
      </c>
      <c r="I16" s="82">
        <v>200000</v>
      </c>
      <c r="J16" s="82">
        <v>200000</v>
      </c>
      <c r="K16" s="136">
        <v>200000</v>
      </c>
      <c r="L16" s="82"/>
      <c r="M16" s="82"/>
      <c r="N16" s="82"/>
      <c r="O16" s="82"/>
      <c r="P16" s="82"/>
      <c r="Q16" s="82"/>
      <c r="R16" s="82"/>
      <c r="S16" s="82"/>
      <c r="T16" s="82"/>
      <c r="U16" s="82"/>
      <c r="V16" s="82"/>
      <c r="W16" s="82"/>
    </row>
    <row r="17" ht="21.75" customHeight="1" spans="1:23">
      <c r="A17" s="73" t="s">
        <v>289</v>
      </c>
      <c r="B17" s="73" t="s">
        <v>298</v>
      </c>
      <c r="C17" s="73" t="s">
        <v>299</v>
      </c>
      <c r="D17" s="73" t="s">
        <v>70</v>
      </c>
      <c r="E17" s="73" t="s">
        <v>101</v>
      </c>
      <c r="F17" s="73" t="s">
        <v>102</v>
      </c>
      <c r="G17" s="73" t="s">
        <v>242</v>
      </c>
      <c r="H17" s="73" t="s">
        <v>243</v>
      </c>
      <c r="I17" s="82">
        <v>600000</v>
      </c>
      <c r="J17" s="82">
        <v>600000</v>
      </c>
      <c r="K17" s="136">
        <v>600000</v>
      </c>
      <c r="L17" s="82"/>
      <c r="M17" s="82"/>
      <c r="N17" s="82"/>
      <c r="O17" s="82"/>
      <c r="P17" s="82"/>
      <c r="Q17" s="82"/>
      <c r="R17" s="82"/>
      <c r="S17" s="82"/>
      <c r="T17" s="82"/>
      <c r="U17" s="82"/>
      <c r="V17" s="82"/>
      <c r="W17" s="82"/>
    </row>
    <row r="18" ht="21.75" customHeight="1" spans="1:23">
      <c r="A18" s="73" t="s">
        <v>289</v>
      </c>
      <c r="B18" s="73" t="s">
        <v>300</v>
      </c>
      <c r="C18" s="73" t="s">
        <v>301</v>
      </c>
      <c r="D18" s="73" t="s">
        <v>70</v>
      </c>
      <c r="E18" s="73" t="s">
        <v>111</v>
      </c>
      <c r="F18" s="73" t="s">
        <v>112</v>
      </c>
      <c r="G18" s="73" t="s">
        <v>302</v>
      </c>
      <c r="H18" s="73" t="s">
        <v>303</v>
      </c>
      <c r="I18" s="82">
        <v>37600</v>
      </c>
      <c r="J18" s="82">
        <v>37600</v>
      </c>
      <c r="K18" s="136">
        <v>37600</v>
      </c>
      <c r="L18" s="82"/>
      <c r="M18" s="82"/>
      <c r="N18" s="82"/>
      <c r="O18" s="82"/>
      <c r="P18" s="82"/>
      <c r="Q18" s="82"/>
      <c r="R18" s="82"/>
      <c r="S18" s="82"/>
      <c r="T18" s="82"/>
      <c r="U18" s="82"/>
      <c r="V18" s="82"/>
      <c r="W18" s="82"/>
    </row>
    <row r="19" ht="21.75" customHeight="1" spans="1:23">
      <c r="A19" s="73" t="s">
        <v>289</v>
      </c>
      <c r="B19" s="73" t="s">
        <v>304</v>
      </c>
      <c r="C19" s="73" t="s">
        <v>305</v>
      </c>
      <c r="D19" s="73" t="s">
        <v>70</v>
      </c>
      <c r="E19" s="73" t="s">
        <v>111</v>
      </c>
      <c r="F19" s="73" t="s">
        <v>112</v>
      </c>
      <c r="G19" s="73" t="s">
        <v>242</v>
      </c>
      <c r="H19" s="73" t="s">
        <v>243</v>
      </c>
      <c r="I19" s="82">
        <v>60000</v>
      </c>
      <c r="J19" s="82">
        <v>60000</v>
      </c>
      <c r="K19" s="136">
        <v>60000</v>
      </c>
      <c r="L19" s="82"/>
      <c r="M19" s="82"/>
      <c r="N19" s="82"/>
      <c r="O19" s="82"/>
      <c r="P19" s="82"/>
      <c r="Q19" s="82"/>
      <c r="R19" s="82"/>
      <c r="S19" s="82"/>
      <c r="T19" s="82"/>
      <c r="U19" s="82"/>
      <c r="V19" s="82"/>
      <c r="W19" s="82"/>
    </row>
    <row r="20" ht="29" customHeight="1" spans="1:23">
      <c r="A20" s="73" t="s">
        <v>289</v>
      </c>
      <c r="B20" s="73" t="s">
        <v>306</v>
      </c>
      <c r="C20" s="73" t="s">
        <v>307</v>
      </c>
      <c r="D20" s="73" t="s">
        <v>70</v>
      </c>
      <c r="E20" s="73" t="s">
        <v>111</v>
      </c>
      <c r="F20" s="73" t="s">
        <v>112</v>
      </c>
      <c r="G20" s="73" t="s">
        <v>254</v>
      </c>
      <c r="H20" s="73" t="s">
        <v>255</v>
      </c>
      <c r="I20" s="82">
        <v>1146500</v>
      </c>
      <c r="J20" s="82">
        <v>1146500</v>
      </c>
      <c r="K20" s="136">
        <v>1146500</v>
      </c>
      <c r="L20" s="82"/>
      <c r="M20" s="82"/>
      <c r="N20" s="82"/>
      <c r="O20" s="82"/>
      <c r="P20" s="82"/>
      <c r="Q20" s="82"/>
      <c r="R20" s="82"/>
      <c r="S20" s="82"/>
      <c r="T20" s="82"/>
      <c r="U20" s="82"/>
      <c r="V20" s="82"/>
      <c r="W20" s="82"/>
    </row>
    <row r="21" ht="21.75" customHeight="1" spans="1:23">
      <c r="A21" s="73" t="s">
        <v>289</v>
      </c>
      <c r="B21" s="73" t="s">
        <v>308</v>
      </c>
      <c r="C21" s="73" t="s">
        <v>309</v>
      </c>
      <c r="D21" s="73" t="s">
        <v>70</v>
      </c>
      <c r="E21" s="73" t="s">
        <v>111</v>
      </c>
      <c r="F21" s="73" t="s">
        <v>112</v>
      </c>
      <c r="G21" s="73" t="s">
        <v>242</v>
      </c>
      <c r="H21" s="73" t="s">
        <v>243</v>
      </c>
      <c r="I21" s="82">
        <v>500000</v>
      </c>
      <c r="J21" s="82">
        <v>500000</v>
      </c>
      <c r="K21" s="136">
        <v>500000</v>
      </c>
      <c r="L21" s="82"/>
      <c r="M21" s="82"/>
      <c r="N21" s="82"/>
      <c r="O21" s="82"/>
      <c r="P21" s="82"/>
      <c r="Q21" s="82"/>
      <c r="R21" s="82"/>
      <c r="S21" s="82"/>
      <c r="T21" s="82"/>
      <c r="U21" s="82"/>
      <c r="V21" s="82"/>
      <c r="W21" s="82"/>
    </row>
    <row r="22" ht="21.75" customHeight="1" spans="1:23">
      <c r="A22" s="73" t="s">
        <v>289</v>
      </c>
      <c r="B22" s="73" t="s">
        <v>310</v>
      </c>
      <c r="C22" s="73" t="s">
        <v>311</v>
      </c>
      <c r="D22" s="73" t="s">
        <v>70</v>
      </c>
      <c r="E22" s="73" t="s">
        <v>111</v>
      </c>
      <c r="F22" s="73" t="s">
        <v>112</v>
      </c>
      <c r="G22" s="73" t="s">
        <v>242</v>
      </c>
      <c r="H22" s="73" t="s">
        <v>243</v>
      </c>
      <c r="I22" s="82">
        <v>100000</v>
      </c>
      <c r="J22" s="82">
        <v>100000</v>
      </c>
      <c r="K22" s="136">
        <v>100000</v>
      </c>
      <c r="L22" s="82"/>
      <c r="M22" s="82"/>
      <c r="N22" s="82"/>
      <c r="O22" s="82"/>
      <c r="P22" s="82"/>
      <c r="Q22" s="82"/>
      <c r="R22" s="82"/>
      <c r="S22" s="82"/>
      <c r="T22" s="82"/>
      <c r="U22" s="82"/>
      <c r="V22" s="82"/>
      <c r="W22" s="82"/>
    </row>
    <row r="23" ht="27" customHeight="1" spans="1:23">
      <c r="A23" s="73" t="s">
        <v>289</v>
      </c>
      <c r="B23" s="73" t="s">
        <v>312</v>
      </c>
      <c r="C23" s="73" t="s">
        <v>313</v>
      </c>
      <c r="D23" s="73" t="s">
        <v>70</v>
      </c>
      <c r="E23" s="73" t="s">
        <v>111</v>
      </c>
      <c r="F23" s="73" t="s">
        <v>112</v>
      </c>
      <c r="G23" s="73" t="s">
        <v>314</v>
      </c>
      <c r="H23" s="73" t="s">
        <v>315</v>
      </c>
      <c r="I23" s="82">
        <v>600000</v>
      </c>
      <c r="J23" s="82">
        <v>600000</v>
      </c>
      <c r="K23" s="136">
        <v>600000</v>
      </c>
      <c r="L23" s="82"/>
      <c r="M23" s="82"/>
      <c r="N23" s="82"/>
      <c r="O23" s="82"/>
      <c r="P23" s="82"/>
      <c r="Q23" s="82"/>
      <c r="R23" s="82"/>
      <c r="S23" s="82"/>
      <c r="T23" s="82"/>
      <c r="U23" s="82"/>
      <c r="V23" s="82"/>
      <c r="W23" s="82"/>
    </row>
    <row r="24" ht="21.75" customHeight="1" spans="1:23">
      <c r="A24" s="73" t="s">
        <v>289</v>
      </c>
      <c r="B24" s="73" t="s">
        <v>316</v>
      </c>
      <c r="C24" s="73" t="s">
        <v>317</v>
      </c>
      <c r="D24" s="73" t="s">
        <v>70</v>
      </c>
      <c r="E24" s="73" t="s">
        <v>115</v>
      </c>
      <c r="F24" s="73" t="s">
        <v>114</v>
      </c>
      <c r="G24" s="73" t="s">
        <v>254</v>
      </c>
      <c r="H24" s="73" t="s">
        <v>255</v>
      </c>
      <c r="I24" s="82">
        <v>2000000</v>
      </c>
      <c r="J24" s="82">
        <v>2000000</v>
      </c>
      <c r="K24" s="136">
        <v>2000000</v>
      </c>
      <c r="L24" s="82"/>
      <c r="M24" s="82"/>
      <c r="N24" s="82"/>
      <c r="O24" s="82"/>
      <c r="P24" s="82"/>
      <c r="Q24" s="82"/>
      <c r="R24" s="82"/>
      <c r="S24" s="82"/>
      <c r="T24" s="82"/>
      <c r="U24" s="82"/>
      <c r="V24" s="82"/>
      <c r="W24" s="82"/>
    </row>
    <row r="25" ht="31" customHeight="1" spans="1:23">
      <c r="A25" s="73" t="s">
        <v>289</v>
      </c>
      <c r="B25" s="73" t="s">
        <v>318</v>
      </c>
      <c r="C25" s="73" t="s">
        <v>319</v>
      </c>
      <c r="D25" s="73" t="s">
        <v>70</v>
      </c>
      <c r="E25" s="73" t="s">
        <v>101</v>
      </c>
      <c r="F25" s="73" t="s">
        <v>102</v>
      </c>
      <c r="G25" s="73" t="s">
        <v>242</v>
      </c>
      <c r="H25" s="73" t="s">
        <v>243</v>
      </c>
      <c r="I25" s="82">
        <v>53307.99</v>
      </c>
      <c r="J25" s="82"/>
      <c r="K25" s="136"/>
      <c r="L25" s="82"/>
      <c r="M25" s="82"/>
      <c r="N25" s="82"/>
      <c r="O25" s="82"/>
      <c r="P25" s="82"/>
      <c r="Q25" s="82"/>
      <c r="R25" s="82">
        <v>53307.99</v>
      </c>
      <c r="S25" s="82"/>
      <c r="T25" s="82"/>
      <c r="U25" s="82"/>
      <c r="V25" s="82"/>
      <c r="W25" s="82">
        <v>53307.99</v>
      </c>
    </row>
    <row r="26" ht="18.75" customHeight="1" spans="1:23">
      <c r="A26" s="32" t="s">
        <v>187</v>
      </c>
      <c r="B26" s="33"/>
      <c r="C26" s="33"/>
      <c r="D26" s="33"/>
      <c r="E26" s="33"/>
      <c r="F26" s="33"/>
      <c r="G26" s="33"/>
      <c r="H26" s="34"/>
      <c r="I26" s="82">
        <v>16053307.99</v>
      </c>
      <c r="J26" s="82">
        <v>16000000</v>
      </c>
      <c r="K26" s="136">
        <v>16000000</v>
      </c>
      <c r="L26" s="82"/>
      <c r="M26" s="82"/>
      <c r="N26" s="82"/>
      <c r="O26" s="82"/>
      <c r="P26" s="82"/>
      <c r="Q26" s="82"/>
      <c r="R26" s="82">
        <v>53307.99</v>
      </c>
      <c r="S26" s="82"/>
      <c r="T26" s="82"/>
      <c r="U26" s="82"/>
      <c r="V26" s="82"/>
      <c r="W26" s="82">
        <v>53307.99</v>
      </c>
    </row>
  </sheetData>
  <mergeCells count="28">
    <mergeCell ref="A2:W2"/>
    <mergeCell ref="A3:H3"/>
    <mergeCell ref="J4:M4"/>
    <mergeCell ref="N4:P4"/>
    <mergeCell ref="R4:W4"/>
    <mergeCell ref="A26:H2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3"/>
  <sheetViews>
    <sheetView showZeros="0" topLeftCell="A64" workbookViewId="0">
      <selection activeCell="B86" sqref="B86"/>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2" t="s">
        <v>320</v>
      </c>
    </row>
    <row r="2" ht="39.75" customHeight="1" spans="1:10">
      <c r="A2" s="69" t="str">
        <f>"2025"&amp;"年部门项目支出绩效目标表"</f>
        <v>2025年部门项目支出绩效目标表</v>
      </c>
      <c r="B2" s="3"/>
      <c r="C2" s="3"/>
      <c r="D2" s="3"/>
      <c r="E2" s="3"/>
      <c r="F2" s="70"/>
      <c r="G2" s="3"/>
      <c r="H2" s="70"/>
      <c r="I2" s="70"/>
      <c r="J2" s="3"/>
    </row>
    <row r="3" ht="17.25" customHeight="1" spans="1:1">
      <c r="A3" s="4" t="str">
        <f>"单位名称："&amp;"嵩明职教新城管理委员会"</f>
        <v>单位名称：嵩明职教新城管理委员会</v>
      </c>
    </row>
    <row r="4" ht="44.25" customHeight="1" spans="1:10">
      <c r="A4" s="71" t="s">
        <v>199</v>
      </c>
      <c r="B4" s="71" t="s">
        <v>321</v>
      </c>
      <c r="C4" s="71" t="s">
        <v>322</v>
      </c>
      <c r="D4" s="71" t="s">
        <v>323</v>
      </c>
      <c r="E4" s="71" t="s">
        <v>324</v>
      </c>
      <c r="F4" s="72" t="s">
        <v>325</v>
      </c>
      <c r="G4" s="71" t="s">
        <v>326</v>
      </c>
      <c r="H4" s="72" t="s">
        <v>327</v>
      </c>
      <c r="I4" s="72" t="s">
        <v>328</v>
      </c>
      <c r="J4" s="71" t="s">
        <v>329</v>
      </c>
    </row>
    <row r="5" ht="18.75" customHeight="1" spans="1:10">
      <c r="A5" s="152">
        <v>1</v>
      </c>
      <c r="B5" s="152">
        <v>2</v>
      </c>
      <c r="C5" s="152">
        <v>3</v>
      </c>
      <c r="D5" s="152">
        <v>4</v>
      </c>
      <c r="E5" s="152">
        <v>5</v>
      </c>
      <c r="F5" s="35">
        <v>6</v>
      </c>
      <c r="G5" s="152">
        <v>7</v>
      </c>
      <c r="H5" s="35">
        <v>8</v>
      </c>
      <c r="I5" s="35">
        <v>9</v>
      </c>
      <c r="J5" s="152">
        <v>10</v>
      </c>
    </row>
    <row r="6" ht="42" customHeight="1" spans="1:10">
      <c r="A6" s="29" t="s">
        <v>70</v>
      </c>
      <c r="B6" s="73"/>
      <c r="C6" s="73"/>
      <c r="D6" s="73"/>
      <c r="E6" s="53"/>
      <c r="F6" s="74"/>
      <c r="G6" s="53"/>
      <c r="H6" s="74"/>
      <c r="I6" s="74"/>
      <c r="J6" s="53"/>
    </row>
    <row r="7" ht="42" customHeight="1" spans="1:10">
      <c r="A7" s="153" t="s">
        <v>309</v>
      </c>
      <c r="B7" s="20" t="s">
        <v>330</v>
      </c>
      <c r="C7" s="20" t="s">
        <v>331</v>
      </c>
      <c r="D7" s="20" t="s">
        <v>332</v>
      </c>
      <c r="E7" s="29" t="s">
        <v>333</v>
      </c>
      <c r="F7" s="20" t="s">
        <v>334</v>
      </c>
      <c r="G7" s="29" t="s">
        <v>335</v>
      </c>
      <c r="H7" s="20" t="s">
        <v>336</v>
      </c>
      <c r="I7" s="20" t="s">
        <v>337</v>
      </c>
      <c r="J7" s="29" t="s">
        <v>338</v>
      </c>
    </row>
    <row r="8" ht="55" customHeight="1" spans="1:10">
      <c r="A8" s="153" t="s">
        <v>309</v>
      </c>
      <c r="B8" s="20" t="s">
        <v>330</v>
      </c>
      <c r="C8" s="20" t="s">
        <v>331</v>
      </c>
      <c r="D8" s="20" t="s">
        <v>339</v>
      </c>
      <c r="E8" s="29" t="s">
        <v>340</v>
      </c>
      <c r="F8" s="20" t="s">
        <v>334</v>
      </c>
      <c r="G8" s="29" t="s">
        <v>341</v>
      </c>
      <c r="H8" s="20" t="s">
        <v>342</v>
      </c>
      <c r="I8" s="20" t="s">
        <v>337</v>
      </c>
      <c r="J8" s="29" t="s">
        <v>343</v>
      </c>
    </row>
    <row r="9" ht="42" customHeight="1" spans="1:10">
      <c r="A9" s="153" t="s">
        <v>309</v>
      </c>
      <c r="B9" s="20" t="s">
        <v>330</v>
      </c>
      <c r="C9" s="20" t="s">
        <v>344</v>
      </c>
      <c r="D9" s="20" t="s">
        <v>345</v>
      </c>
      <c r="E9" s="29" t="s">
        <v>346</v>
      </c>
      <c r="F9" s="20" t="s">
        <v>334</v>
      </c>
      <c r="G9" s="29" t="s">
        <v>341</v>
      </c>
      <c r="H9" s="20" t="s">
        <v>342</v>
      </c>
      <c r="I9" s="20" t="s">
        <v>337</v>
      </c>
      <c r="J9" s="29" t="s">
        <v>347</v>
      </c>
    </row>
    <row r="10" ht="75" customHeight="1" spans="1:10">
      <c r="A10" s="153" t="s">
        <v>309</v>
      </c>
      <c r="B10" s="20" t="s">
        <v>330</v>
      </c>
      <c r="C10" s="20" t="s">
        <v>348</v>
      </c>
      <c r="D10" s="20" t="s">
        <v>349</v>
      </c>
      <c r="E10" s="29" t="s">
        <v>349</v>
      </c>
      <c r="F10" s="20" t="s">
        <v>334</v>
      </c>
      <c r="G10" s="29" t="s">
        <v>341</v>
      </c>
      <c r="H10" s="20" t="s">
        <v>342</v>
      </c>
      <c r="I10" s="20" t="s">
        <v>337</v>
      </c>
      <c r="J10" s="29" t="s">
        <v>350</v>
      </c>
    </row>
    <row r="11" ht="42" customHeight="1" spans="1:10">
      <c r="A11" s="153" t="s">
        <v>307</v>
      </c>
      <c r="B11" s="20" t="s">
        <v>351</v>
      </c>
      <c r="C11" s="20" t="s">
        <v>331</v>
      </c>
      <c r="D11" s="20" t="s">
        <v>332</v>
      </c>
      <c r="E11" s="29" t="s">
        <v>352</v>
      </c>
      <c r="F11" s="20" t="s">
        <v>353</v>
      </c>
      <c r="G11" s="29" t="s">
        <v>354</v>
      </c>
      <c r="H11" s="20" t="s">
        <v>355</v>
      </c>
      <c r="I11" s="20" t="s">
        <v>356</v>
      </c>
      <c r="J11" s="29" t="s">
        <v>357</v>
      </c>
    </row>
    <row r="12" ht="42" customHeight="1" spans="1:10">
      <c r="A12" s="153" t="s">
        <v>307</v>
      </c>
      <c r="B12" s="20" t="s">
        <v>351</v>
      </c>
      <c r="C12" s="20" t="s">
        <v>331</v>
      </c>
      <c r="D12" s="20" t="s">
        <v>332</v>
      </c>
      <c r="E12" s="29" t="s">
        <v>358</v>
      </c>
      <c r="F12" s="20" t="s">
        <v>353</v>
      </c>
      <c r="G12" s="29" t="s">
        <v>359</v>
      </c>
      <c r="H12" s="20" t="s">
        <v>355</v>
      </c>
      <c r="I12" s="20" t="s">
        <v>356</v>
      </c>
      <c r="J12" s="29" t="s">
        <v>360</v>
      </c>
    </row>
    <row r="13" ht="42" customHeight="1" spans="1:10">
      <c r="A13" s="153" t="s">
        <v>307</v>
      </c>
      <c r="B13" s="20" t="s">
        <v>351</v>
      </c>
      <c r="C13" s="20" t="s">
        <v>331</v>
      </c>
      <c r="D13" s="20" t="s">
        <v>332</v>
      </c>
      <c r="E13" s="29" t="s">
        <v>361</v>
      </c>
      <c r="F13" s="20" t="s">
        <v>353</v>
      </c>
      <c r="G13" s="29" t="s">
        <v>362</v>
      </c>
      <c r="H13" s="20" t="s">
        <v>363</v>
      </c>
      <c r="I13" s="20" t="s">
        <v>356</v>
      </c>
      <c r="J13" s="29" t="s">
        <v>364</v>
      </c>
    </row>
    <row r="14" ht="45" spans="1:10">
      <c r="A14" s="153" t="s">
        <v>307</v>
      </c>
      <c r="B14" s="20" t="s">
        <v>351</v>
      </c>
      <c r="C14" s="20" t="s">
        <v>331</v>
      </c>
      <c r="D14" s="20" t="s">
        <v>339</v>
      </c>
      <c r="E14" s="29" t="s">
        <v>365</v>
      </c>
      <c r="F14" s="20" t="s">
        <v>334</v>
      </c>
      <c r="G14" s="29" t="s">
        <v>341</v>
      </c>
      <c r="H14" s="20" t="s">
        <v>342</v>
      </c>
      <c r="I14" s="20" t="s">
        <v>337</v>
      </c>
      <c r="J14" s="29" t="s">
        <v>366</v>
      </c>
    </row>
    <row r="15" ht="56.25" spans="1:10">
      <c r="A15" s="153" t="s">
        <v>307</v>
      </c>
      <c r="B15" s="20" t="s">
        <v>351</v>
      </c>
      <c r="C15" s="20" t="s">
        <v>331</v>
      </c>
      <c r="D15" s="20" t="s">
        <v>339</v>
      </c>
      <c r="E15" s="29" t="s">
        <v>367</v>
      </c>
      <c r="F15" s="20" t="s">
        <v>334</v>
      </c>
      <c r="G15" s="29" t="s">
        <v>341</v>
      </c>
      <c r="H15" s="20" t="s">
        <v>342</v>
      </c>
      <c r="I15" s="20" t="s">
        <v>337</v>
      </c>
      <c r="J15" s="29" t="s">
        <v>368</v>
      </c>
    </row>
    <row r="16" ht="56.25" spans="1:10">
      <c r="A16" s="153" t="s">
        <v>307</v>
      </c>
      <c r="B16" s="20" t="s">
        <v>351</v>
      </c>
      <c r="C16" s="20" t="s">
        <v>344</v>
      </c>
      <c r="D16" s="20" t="s">
        <v>345</v>
      </c>
      <c r="E16" s="29" t="s">
        <v>369</v>
      </c>
      <c r="F16" s="20" t="s">
        <v>334</v>
      </c>
      <c r="G16" s="29" t="s">
        <v>341</v>
      </c>
      <c r="H16" s="20" t="s">
        <v>342</v>
      </c>
      <c r="I16" s="20" t="s">
        <v>337</v>
      </c>
      <c r="J16" s="29" t="s">
        <v>370</v>
      </c>
    </row>
    <row r="17" ht="42" customHeight="1" spans="1:10">
      <c r="A17" s="153" t="s">
        <v>307</v>
      </c>
      <c r="B17" s="20" t="s">
        <v>351</v>
      </c>
      <c r="C17" s="20" t="s">
        <v>348</v>
      </c>
      <c r="D17" s="20" t="s">
        <v>349</v>
      </c>
      <c r="E17" s="29" t="s">
        <v>371</v>
      </c>
      <c r="F17" s="20" t="s">
        <v>334</v>
      </c>
      <c r="G17" s="29" t="s">
        <v>372</v>
      </c>
      <c r="H17" s="20" t="s">
        <v>342</v>
      </c>
      <c r="I17" s="20" t="s">
        <v>337</v>
      </c>
      <c r="J17" s="29" t="s">
        <v>373</v>
      </c>
    </row>
    <row r="18" ht="42" customHeight="1" spans="1:10">
      <c r="A18" s="153" t="s">
        <v>288</v>
      </c>
      <c r="B18" s="20" t="s">
        <v>374</v>
      </c>
      <c r="C18" s="20" t="s">
        <v>331</v>
      </c>
      <c r="D18" s="20" t="s">
        <v>375</v>
      </c>
      <c r="E18" s="29" t="s">
        <v>376</v>
      </c>
      <c r="F18" s="20" t="s">
        <v>334</v>
      </c>
      <c r="G18" s="29" t="s">
        <v>377</v>
      </c>
      <c r="H18" s="20" t="s">
        <v>378</v>
      </c>
      <c r="I18" s="20" t="s">
        <v>356</v>
      </c>
      <c r="J18" s="29" t="s">
        <v>376</v>
      </c>
    </row>
    <row r="19" ht="42" customHeight="1" spans="1:10">
      <c r="A19" s="153" t="s">
        <v>288</v>
      </c>
      <c r="B19" s="20" t="s">
        <v>374</v>
      </c>
      <c r="C19" s="20" t="s">
        <v>344</v>
      </c>
      <c r="D19" s="20" t="s">
        <v>345</v>
      </c>
      <c r="E19" s="29" t="s">
        <v>379</v>
      </c>
      <c r="F19" s="20" t="s">
        <v>334</v>
      </c>
      <c r="G19" s="29" t="s">
        <v>379</v>
      </c>
      <c r="H19" s="20" t="s">
        <v>342</v>
      </c>
      <c r="I19" s="20" t="s">
        <v>337</v>
      </c>
      <c r="J19" s="29" t="s">
        <v>379</v>
      </c>
    </row>
    <row r="20" ht="42" customHeight="1" spans="1:10">
      <c r="A20" s="153" t="s">
        <v>288</v>
      </c>
      <c r="B20" s="20" t="s">
        <v>374</v>
      </c>
      <c r="C20" s="20" t="s">
        <v>348</v>
      </c>
      <c r="D20" s="20" t="s">
        <v>349</v>
      </c>
      <c r="E20" s="29" t="s">
        <v>380</v>
      </c>
      <c r="F20" s="20" t="s">
        <v>334</v>
      </c>
      <c r="G20" s="29" t="s">
        <v>381</v>
      </c>
      <c r="H20" s="20" t="s">
        <v>342</v>
      </c>
      <c r="I20" s="20" t="s">
        <v>356</v>
      </c>
      <c r="J20" s="29" t="s">
        <v>380</v>
      </c>
    </row>
    <row r="21" ht="42" customHeight="1" spans="1:10">
      <c r="A21" s="153" t="s">
        <v>301</v>
      </c>
      <c r="B21" s="20" t="s">
        <v>382</v>
      </c>
      <c r="C21" s="20" t="s">
        <v>331</v>
      </c>
      <c r="D21" s="20" t="s">
        <v>332</v>
      </c>
      <c r="E21" s="29" t="s">
        <v>383</v>
      </c>
      <c r="F21" s="20" t="s">
        <v>353</v>
      </c>
      <c r="G21" s="29" t="s">
        <v>90</v>
      </c>
      <c r="H21" s="20" t="s">
        <v>384</v>
      </c>
      <c r="I21" s="20" t="s">
        <v>356</v>
      </c>
      <c r="J21" s="29" t="s">
        <v>385</v>
      </c>
    </row>
    <row r="22" ht="56.25" spans="1:10">
      <c r="A22" s="153" t="s">
        <v>301</v>
      </c>
      <c r="B22" s="20" t="s">
        <v>382</v>
      </c>
      <c r="C22" s="20" t="s">
        <v>331</v>
      </c>
      <c r="D22" s="20" t="s">
        <v>339</v>
      </c>
      <c r="E22" s="29" t="s">
        <v>386</v>
      </c>
      <c r="F22" s="20" t="s">
        <v>334</v>
      </c>
      <c r="G22" s="29" t="s">
        <v>387</v>
      </c>
      <c r="H22" s="20" t="s">
        <v>342</v>
      </c>
      <c r="I22" s="20" t="s">
        <v>337</v>
      </c>
      <c r="J22" s="29" t="s">
        <v>388</v>
      </c>
    </row>
    <row r="23" ht="56.25" spans="1:10">
      <c r="A23" s="153" t="s">
        <v>301</v>
      </c>
      <c r="B23" s="20" t="s">
        <v>382</v>
      </c>
      <c r="C23" s="20" t="s">
        <v>331</v>
      </c>
      <c r="D23" s="20" t="s">
        <v>375</v>
      </c>
      <c r="E23" s="29" t="s">
        <v>389</v>
      </c>
      <c r="F23" s="20" t="s">
        <v>334</v>
      </c>
      <c r="G23" s="29" t="s">
        <v>390</v>
      </c>
      <c r="H23" s="20" t="s">
        <v>342</v>
      </c>
      <c r="I23" s="20" t="s">
        <v>337</v>
      </c>
      <c r="J23" s="29" t="s">
        <v>391</v>
      </c>
    </row>
    <row r="24" ht="42" customHeight="1" spans="1:10">
      <c r="A24" s="153" t="s">
        <v>301</v>
      </c>
      <c r="B24" s="20" t="s">
        <v>382</v>
      </c>
      <c r="C24" s="20" t="s">
        <v>344</v>
      </c>
      <c r="D24" s="20" t="s">
        <v>392</v>
      </c>
      <c r="E24" s="29" t="s">
        <v>393</v>
      </c>
      <c r="F24" s="20" t="s">
        <v>394</v>
      </c>
      <c r="G24" s="29" t="s">
        <v>395</v>
      </c>
      <c r="H24" s="20" t="s">
        <v>396</v>
      </c>
      <c r="I24" s="20" t="s">
        <v>356</v>
      </c>
      <c r="J24" s="29" t="s">
        <v>397</v>
      </c>
    </row>
    <row r="25" ht="56.25" spans="1:10">
      <c r="A25" s="153" t="s">
        <v>301</v>
      </c>
      <c r="B25" s="20" t="s">
        <v>382</v>
      </c>
      <c r="C25" s="20" t="s">
        <v>348</v>
      </c>
      <c r="D25" s="20" t="s">
        <v>349</v>
      </c>
      <c r="E25" s="29" t="s">
        <v>398</v>
      </c>
      <c r="F25" s="20" t="s">
        <v>334</v>
      </c>
      <c r="G25" s="29" t="s">
        <v>341</v>
      </c>
      <c r="H25" s="20" t="s">
        <v>342</v>
      </c>
      <c r="I25" s="20" t="s">
        <v>337</v>
      </c>
      <c r="J25" s="29" t="s">
        <v>399</v>
      </c>
    </row>
    <row r="26" ht="42" customHeight="1" spans="1:10">
      <c r="A26" s="153" t="s">
        <v>305</v>
      </c>
      <c r="B26" s="20" t="s">
        <v>400</v>
      </c>
      <c r="C26" s="20" t="s">
        <v>331</v>
      </c>
      <c r="D26" s="20" t="s">
        <v>332</v>
      </c>
      <c r="E26" s="29" t="s">
        <v>401</v>
      </c>
      <c r="F26" s="20" t="s">
        <v>334</v>
      </c>
      <c r="G26" s="29" t="s">
        <v>84</v>
      </c>
      <c r="H26" s="20" t="s">
        <v>402</v>
      </c>
      <c r="I26" s="20" t="s">
        <v>356</v>
      </c>
      <c r="J26" s="29" t="s">
        <v>403</v>
      </c>
    </row>
    <row r="27" ht="42" customHeight="1" spans="1:10">
      <c r="A27" s="153" t="s">
        <v>305</v>
      </c>
      <c r="B27" s="20" t="s">
        <v>400</v>
      </c>
      <c r="C27" s="20" t="s">
        <v>331</v>
      </c>
      <c r="D27" s="20" t="s">
        <v>339</v>
      </c>
      <c r="E27" s="29" t="s">
        <v>404</v>
      </c>
      <c r="F27" s="20" t="s">
        <v>394</v>
      </c>
      <c r="G27" s="29" t="s">
        <v>387</v>
      </c>
      <c r="H27" s="20" t="s">
        <v>405</v>
      </c>
      <c r="I27" s="20" t="s">
        <v>337</v>
      </c>
      <c r="J27" s="29" t="s">
        <v>406</v>
      </c>
    </row>
    <row r="28" ht="42" customHeight="1" spans="1:10">
      <c r="A28" s="153" t="s">
        <v>305</v>
      </c>
      <c r="B28" s="20" t="s">
        <v>400</v>
      </c>
      <c r="C28" s="20" t="s">
        <v>331</v>
      </c>
      <c r="D28" s="20" t="s">
        <v>339</v>
      </c>
      <c r="E28" s="29" t="s">
        <v>407</v>
      </c>
      <c r="F28" s="20" t="s">
        <v>394</v>
      </c>
      <c r="G28" s="29" t="s">
        <v>86</v>
      </c>
      <c r="H28" s="20" t="s">
        <v>342</v>
      </c>
      <c r="I28" s="20" t="s">
        <v>337</v>
      </c>
      <c r="J28" s="29" t="s">
        <v>408</v>
      </c>
    </row>
    <row r="29" ht="123.75" spans="1:10">
      <c r="A29" s="153" t="s">
        <v>305</v>
      </c>
      <c r="B29" s="20" t="s">
        <v>400</v>
      </c>
      <c r="C29" s="20" t="s">
        <v>344</v>
      </c>
      <c r="D29" s="20" t="s">
        <v>345</v>
      </c>
      <c r="E29" s="29" t="s">
        <v>409</v>
      </c>
      <c r="F29" s="20" t="s">
        <v>334</v>
      </c>
      <c r="G29" s="29" t="s">
        <v>410</v>
      </c>
      <c r="H29" s="20" t="s">
        <v>342</v>
      </c>
      <c r="I29" s="20" t="s">
        <v>337</v>
      </c>
      <c r="J29" s="29" t="s">
        <v>411</v>
      </c>
    </row>
    <row r="30" ht="42" customHeight="1" spans="1:10">
      <c r="A30" s="153" t="s">
        <v>305</v>
      </c>
      <c r="B30" s="20" t="s">
        <v>400</v>
      </c>
      <c r="C30" s="20" t="s">
        <v>348</v>
      </c>
      <c r="D30" s="20" t="s">
        <v>349</v>
      </c>
      <c r="E30" s="29" t="s">
        <v>412</v>
      </c>
      <c r="F30" s="20" t="s">
        <v>334</v>
      </c>
      <c r="G30" s="29" t="s">
        <v>372</v>
      </c>
      <c r="H30" s="20" t="s">
        <v>342</v>
      </c>
      <c r="I30" s="20" t="s">
        <v>337</v>
      </c>
      <c r="J30" s="29" t="s">
        <v>413</v>
      </c>
    </row>
    <row r="31" ht="42" customHeight="1" spans="1:10">
      <c r="A31" s="153" t="s">
        <v>284</v>
      </c>
      <c r="B31" s="20" t="s">
        <v>414</v>
      </c>
      <c r="C31" s="20" t="s">
        <v>331</v>
      </c>
      <c r="D31" s="20" t="s">
        <v>332</v>
      </c>
      <c r="E31" s="29" t="s">
        <v>415</v>
      </c>
      <c r="F31" s="20" t="s">
        <v>353</v>
      </c>
      <c r="G31" s="29" t="s">
        <v>416</v>
      </c>
      <c r="H31" s="20" t="s">
        <v>417</v>
      </c>
      <c r="I31" s="20" t="s">
        <v>356</v>
      </c>
      <c r="J31" s="29" t="s">
        <v>418</v>
      </c>
    </row>
    <row r="32" ht="56.25" spans="1:10">
      <c r="A32" s="153" t="s">
        <v>284</v>
      </c>
      <c r="B32" s="20" t="s">
        <v>414</v>
      </c>
      <c r="C32" s="20" t="s">
        <v>331</v>
      </c>
      <c r="D32" s="20" t="s">
        <v>339</v>
      </c>
      <c r="E32" s="29" t="s">
        <v>419</v>
      </c>
      <c r="F32" s="20" t="s">
        <v>353</v>
      </c>
      <c r="G32" s="29" t="s">
        <v>420</v>
      </c>
      <c r="H32" s="20" t="s">
        <v>342</v>
      </c>
      <c r="I32" s="20" t="s">
        <v>356</v>
      </c>
      <c r="J32" s="29" t="s">
        <v>421</v>
      </c>
    </row>
    <row r="33" ht="33.75" spans="1:10">
      <c r="A33" s="153" t="s">
        <v>284</v>
      </c>
      <c r="B33" s="20" t="s">
        <v>414</v>
      </c>
      <c r="C33" s="20" t="s">
        <v>331</v>
      </c>
      <c r="D33" s="20" t="s">
        <v>339</v>
      </c>
      <c r="E33" s="29" t="s">
        <v>422</v>
      </c>
      <c r="F33" s="20" t="s">
        <v>353</v>
      </c>
      <c r="G33" s="29" t="s">
        <v>423</v>
      </c>
      <c r="H33" s="20" t="s">
        <v>342</v>
      </c>
      <c r="I33" s="20" t="s">
        <v>356</v>
      </c>
      <c r="J33" s="29" t="s">
        <v>424</v>
      </c>
    </row>
    <row r="34" ht="56.25" spans="1:10">
      <c r="A34" s="153" t="s">
        <v>284</v>
      </c>
      <c r="B34" s="20" t="s">
        <v>414</v>
      </c>
      <c r="C34" s="20" t="s">
        <v>344</v>
      </c>
      <c r="D34" s="20" t="s">
        <v>345</v>
      </c>
      <c r="E34" s="29" t="s">
        <v>425</v>
      </c>
      <c r="F34" s="20" t="s">
        <v>334</v>
      </c>
      <c r="G34" s="29" t="s">
        <v>426</v>
      </c>
      <c r="H34" s="20" t="s">
        <v>342</v>
      </c>
      <c r="I34" s="20" t="s">
        <v>356</v>
      </c>
      <c r="J34" s="29" t="s">
        <v>427</v>
      </c>
    </row>
    <row r="35" ht="42" customHeight="1" spans="1:10">
      <c r="A35" s="153" t="s">
        <v>284</v>
      </c>
      <c r="B35" s="20" t="s">
        <v>414</v>
      </c>
      <c r="C35" s="20" t="s">
        <v>344</v>
      </c>
      <c r="D35" s="20" t="s">
        <v>345</v>
      </c>
      <c r="E35" s="29" t="s">
        <v>428</v>
      </c>
      <c r="F35" s="20" t="s">
        <v>353</v>
      </c>
      <c r="G35" s="29" t="s">
        <v>429</v>
      </c>
      <c r="H35" s="20"/>
      <c r="I35" s="20" t="s">
        <v>337</v>
      </c>
      <c r="J35" s="29" t="s">
        <v>430</v>
      </c>
    </row>
    <row r="36" ht="42" customHeight="1" spans="1:10">
      <c r="A36" s="153" t="s">
        <v>284</v>
      </c>
      <c r="B36" s="20" t="s">
        <v>414</v>
      </c>
      <c r="C36" s="20" t="s">
        <v>348</v>
      </c>
      <c r="D36" s="20" t="s">
        <v>349</v>
      </c>
      <c r="E36" s="29" t="s">
        <v>431</v>
      </c>
      <c r="F36" s="20" t="s">
        <v>334</v>
      </c>
      <c r="G36" s="29" t="s">
        <v>390</v>
      </c>
      <c r="H36" s="20" t="s">
        <v>342</v>
      </c>
      <c r="I36" s="20" t="s">
        <v>356</v>
      </c>
      <c r="J36" s="29" t="s">
        <v>432</v>
      </c>
    </row>
    <row r="37" ht="42" customHeight="1" spans="1:10">
      <c r="A37" s="153" t="s">
        <v>313</v>
      </c>
      <c r="B37" s="20" t="s">
        <v>433</v>
      </c>
      <c r="C37" s="20" t="s">
        <v>331</v>
      </c>
      <c r="D37" s="20" t="s">
        <v>375</v>
      </c>
      <c r="E37" s="29" t="s">
        <v>434</v>
      </c>
      <c r="F37" s="20" t="s">
        <v>353</v>
      </c>
      <c r="G37" s="29" t="s">
        <v>381</v>
      </c>
      <c r="H37" s="20" t="s">
        <v>342</v>
      </c>
      <c r="I37" s="20" t="s">
        <v>356</v>
      </c>
      <c r="J37" s="29" t="s">
        <v>434</v>
      </c>
    </row>
    <row r="38" ht="42" customHeight="1" spans="1:10">
      <c r="A38" s="153" t="s">
        <v>313</v>
      </c>
      <c r="B38" s="20" t="s">
        <v>433</v>
      </c>
      <c r="C38" s="20" t="s">
        <v>344</v>
      </c>
      <c r="D38" s="20" t="s">
        <v>345</v>
      </c>
      <c r="E38" s="29" t="s">
        <v>435</v>
      </c>
      <c r="F38" s="20" t="s">
        <v>334</v>
      </c>
      <c r="G38" s="29" t="s">
        <v>435</v>
      </c>
      <c r="H38" s="20"/>
      <c r="I38" s="20" t="s">
        <v>337</v>
      </c>
      <c r="J38" s="29" t="s">
        <v>435</v>
      </c>
    </row>
    <row r="39" ht="42" customHeight="1" spans="1:10">
      <c r="A39" s="153" t="s">
        <v>313</v>
      </c>
      <c r="B39" s="20" t="s">
        <v>433</v>
      </c>
      <c r="C39" s="20" t="s">
        <v>348</v>
      </c>
      <c r="D39" s="20" t="s">
        <v>349</v>
      </c>
      <c r="E39" s="29" t="s">
        <v>436</v>
      </c>
      <c r="F39" s="20" t="s">
        <v>437</v>
      </c>
      <c r="G39" s="29" t="s">
        <v>341</v>
      </c>
      <c r="H39" s="20" t="s">
        <v>342</v>
      </c>
      <c r="I39" s="20" t="s">
        <v>337</v>
      </c>
      <c r="J39" s="29" t="s">
        <v>436</v>
      </c>
    </row>
    <row r="40" ht="42" customHeight="1" spans="1:10">
      <c r="A40" s="153" t="s">
        <v>317</v>
      </c>
      <c r="B40" s="20" t="s">
        <v>438</v>
      </c>
      <c r="C40" s="20" t="s">
        <v>331</v>
      </c>
      <c r="D40" s="20" t="s">
        <v>332</v>
      </c>
      <c r="E40" s="29" t="s">
        <v>439</v>
      </c>
      <c r="F40" s="20" t="s">
        <v>353</v>
      </c>
      <c r="G40" s="29" t="s">
        <v>91</v>
      </c>
      <c r="H40" s="20" t="s">
        <v>336</v>
      </c>
      <c r="I40" s="20" t="s">
        <v>356</v>
      </c>
      <c r="J40" s="29" t="s">
        <v>440</v>
      </c>
    </row>
    <row r="41" ht="42" customHeight="1" spans="1:10">
      <c r="A41" s="153" t="s">
        <v>317</v>
      </c>
      <c r="B41" s="20" t="s">
        <v>438</v>
      </c>
      <c r="C41" s="20" t="s">
        <v>331</v>
      </c>
      <c r="D41" s="20" t="s">
        <v>375</v>
      </c>
      <c r="E41" s="29" t="s">
        <v>441</v>
      </c>
      <c r="F41" s="20" t="s">
        <v>334</v>
      </c>
      <c r="G41" s="29" t="s">
        <v>441</v>
      </c>
      <c r="H41" s="20" t="s">
        <v>442</v>
      </c>
      <c r="I41" s="20" t="s">
        <v>337</v>
      </c>
      <c r="J41" s="29" t="s">
        <v>443</v>
      </c>
    </row>
    <row r="42" ht="42" customHeight="1" spans="1:10">
      <c r="A42" s="153" t="s">
        <v>317</v>
      </c>
      <c r="B42" s="20" t="s">
        <v>438</v>
      </c>
      <c r="C42" s="20" t="s">
        <v>344</v>
      </c>
      <c r="D42" s="20" t="s">
        <v>345</v>
      </c>
      <c r="E42" s="29" t="s">
        <v>444</v>
      </c>
      <c r="F42" s="20" t="s">
        <v>334</v>
      </c>
      <c r="G42" s="29" t="s">
        <v>445</v>
      </c>
      <c r="H42" s="20" t="s">
        <v>342</v>
      </c>
      <c r="I42" s="20" t="s">
        <v>337</v>
      </c>
      <c r="J42" s="29" t="s">
        <v>444</v>
      </c>
    </row>
    <row r="43" ht="42" customHeight="1" spans="1:10">
      <c r="A43" s="153" t="s">
        <v>317</v>
      </c>
      <c r="B43" s="20" t="s">
        <v>438</v>
      </c>
      <c r="C43" s="20" t="s">
        <v>348</v>
      </c>
      <c r="D43" s="20" t="s">
        <v>349</v>
      </c>
      <c r="E43" s="29" t="s">
        <v>446</v>
      </c>
      <c r="F43" s="20" t="s">
        <v>334</v>
      </c>
      <c r="G43" s="29" t="s">
        <v>381</v>
      </c>
      <c r="H43" s="20" t="s">
        <v>342</v>
      </c>
      <c r="I43" s="20" t="s">
        <v>356</v>
      </c>
      <c r="J43" s="29" t="s">
        <v>446</v>
      </c>
    </row>
    <row r="44" ht="42" customHeight="1" spans="1:10">
      <c r="A44" s="153" t="s">
        <v>282</v>
      </c>
      <c r="B44" s="20" t="s">
        <v>447</v>
      </c>
      <c r="C44" s="20" t="s">
        <v>331</v>
      </c>
      <c r="D44" s="20" t="s">
        <v>332</v>
      </c>
      <c r="E44" s="29" t="s">
        <v>448</v>
      </c>
      <c r="F44" s="20" t="s">
        <v>353</v>
      </c>
      <c r="G44" s="29" t="s">
        <v>91</v>
      </c>
      <c r="H44" s="20" t="s">
        <v>449</v>
      </c>
      <c r="I44" s="20" t="s">
        <v>356</v>
      </c>
      <c r="J44" s="29" t="s">
        <v>450</v>
      </c>
    </row>
    <row r="45" ht="42" customHeight="1" spans="1:10">
      <c r="A45" s="153" t="s">
        <v>282</v>
      </c>
      <c r="B45" s="20" t="s">
        <v>447</v>
      </c>
      <c r="C45" s="20" t="s">
        <v>331</v>
      </c>
      <c r="D45" s="20" t="s">
        <v>375</v>
      </c>
      <c r="E45" s="29" t="s">
        <v>451</v>
      </c>
      <c r="F45" s="20" t="s">
        <v>353</v>
      </c>
      <c r="G45" s="29" t="s">
        <v>387</v>
      </c>
      <c r="H45" s="20" t="s">
        <v>342</v>
      </c>
      <c r="I45" s="20" t="s">
        <v>337</v>
      </c>
      <c r="J45" s="29" t="s">
        <v>452</v>
      </c>
    </row>
    <row r="46" ht="42" customHeight="1" spans="1:10">
      <c r="A46" s="153" t="s">
        <v>282</v>
      </c>
      <c r="B46" s="20" t="s">
        <v>447</v>
      </c>
      <c r="C46" s="20" t="s">
        <v>344</v>
      </c>
      <c r="D46" s="20" t="s">
        <v>392</v>
      </c>
      <c r="E46" s="29" t="s">
        <v>453</v>
      </c>
      <c r="F46" s="20" t="s">
        <v>353</v>
      </c>
      <c r="G46" s="29" t="s">
        <v>454</v>
      </c>
      <c r="H46" s="20"/>
      <c r="I46" s="20" t="s">
        <v>337</v>
      </c>
      <c r="J46" s="29" t="s">
        <v>455</v>
      </c>
    </row>
    <row r="47" ht="42" customHeight="1" spans="1:10">
      <c r="A47" s="153" t="s">
        <v>282</v>
      </c>
      <c r="B47" s="20" t="s">
        <v>447</v>
      </c>
      <c r="C47" s="20" t="s">
        <v>344</v>
      </c>
      <c r="D47" s="20" t="s">
        <v>345</v>
      </c>
      <c r="E47" s="29" t="s">
        <v>456</v>
      </c>
      <c r="F47" s="20" t="s">
        <v>353</v>
      </c>
      <c r="G47" s="29" t="s">
        <v>457</v>
      </c>
      <c r="H47" s="20" t="s">
        <v>378</v>
      </c>
      <c r="I47" s="20" t="s">
        <v>337</v>
      </c>
      <c r="J47" s="29" t="s">
        <v>458</v>
      </c>
    </row>
    <row r="48" ht="42" customHeight="1" spans="1:10">
      <c r="A48" s="153" t="s">
        <v>282</v>
      </c>
      <c r="B48" s="20" t="s">
        <v>447</v>
      </c>
      <c r="C48" s="20" t="s">
        <v>348</v>
      </c>
      <c r="D48" s="20" t="s">
        <v>349</v>
      </c>
      <c r="E48" s="29" t="s">
        <v>459</v>
      </c>
      <c r="F48" s="20" t="s">
        <v>334</v>
      </c>
      <c r="G48" s="29" t="s">
        <v>372</v>
      </c>
      <c r="H48" s="20" t="s">
        <v>342</v>
      </c>
      <c r="I48" s="20" t="s">
        <v>356</v>
      </c>
      <c r="J48" s="29" t="s">
        <v>460</v>
      </c>
    </row>
    <row r="49" ht="42" customHeight="1" spans="1:10">
      <c r="A49" s="153" t="s">
        <v>282</v>
      </c>
      <c r="B49" s="20" t="s">
        <v>447</v>
      </c>
      <c r="C49" s="20" t="s">
        <v>348</v>
      </c>
      <c r="D49" s="20" t="s">
        <v>349</v>
      </c>
      <c r="E49" s="29" t="s">
        <v>412</v>
      </c>
      <c r="F49" s="20" t="s">
        <v>334</v>
      </c>
      <c r="G49" s="29" t="s">
        <v>372</v>
      </c>
      <c r="H49" s="20" t="s">
        <v>342</v>
      </c>
      <c r="I49" s="20" t="s">
        <v>356</v>
      </c>
      <c r="J49" s="29" t="s">
        <v>461</v>
      </c>
    </row>
    <row r="50" ht="42" customHeight="1" spans="1:10">
      <c r="A50" s="153" t="s">
        <v>311</v>
      </c>
      <c r="B50" s="20" t="s">
        <v>462</v>
      </c>
      <c r="C50" s="20" t="s">
        <v>331</v>
      </c>
      <c r="D50" s="20" t="s">
        <v>332</v>
      </c>
      <c r="E50" s="29" t="s">
        <v>463</v>
      </c>
      <c r="F50" s="20" t="s">
        <v>353</v>
      </c>
      <c r="G50" s="29" t="s">
        <v>335</v>
      </c>
      <c r="H50" s="20" t="s">
        <v>336</v>
      </c>
      <c r="I50" s="20" t="s">
        <v>356</v>
      </c>
      <c r="J50" s="29" t="s">
        <v>464</v>
      </c>
    </row>
    <row r="51" ht="45" spans="1:10">
      <c r="A51" s="153" t="s">
        <v>311</v>
      </c>
      <c r="B51" s="20" t="s">
        <v>462</v>
      </c>
      <c r="C51" s="20" t="s">
        <v>331</v>
      </c>
      <c r="D51" s="20" t="s">
        <v>339</v>
      </c>
      <c r="E51" s="29" t="s">
        <v>340</v>
      </c>
      <c r="F51" s="20" t="s">
        <v>334</v>
      </c>
      <c r="G51" s="29" t="s">
        <v>465</v>
      </c>
      <c r="H51" s="20" t="s">
        <v>342</v>
      </c>
      <c r="I51" s="20" t="s">
        <v>337</v>
      </c>
      <c r="J51" s="29" t="s">
        <v>343</v>
      </c>
    </row>
    <row r="52" ht="56.25" spans="1:10">
      <c r="A52" s="153" t="s">
        <v>311</v>
      </c>
      <c r="B52" s="20" t="s">
        <v>462</v>
      </c>
      <c r="C52" s="20" t="s">
        <v>331</v>
      </c>
      <c r="D52" s="20" t="s">
        <v>339</v>
      </c>
      <c r="E52" s="29" t="s">
        <v>386</v>
      </c>
      <c r="F52" s="20" t="s">
        <v>334</v>
      </c>
      <c r="G52" s="29" t="s">
        <v>372</v>
      </c>
      <c r="H52" s="20" t="s">
        <v>342</v>
      </c>
      <c r="I52" s="20" t="s">
        <v>337</v>
      </c>
      <c r="J52" s="29" t="s">
        <v>466</v>
      </c>
    </row>
    <row r="53" ht="45" spans="1:10">
      <c r="A53" s="153" t="s">
        <v>311</v>
      </c>
      <c r="B53" s="20" t="s">
        <v>462</v>
      </c>
      <c r="C53" s="20" t="s">
        <v>344</v>
      </c>
      <c r="D53" s="20" t="s">
        <v>345</v>
      </c>
      <c r="E53" s="29" t="s">
        <v>346</v>
      </c>
      <c r="F53" s="20" t="s">
        <v>334</v>
      </c>
      <c r="G53" s="29" t="s">
        <v>465</v>
      </c>
      <c r="H53" s="20" t="s">
        <v>342</v>
      </c>
      <c r="I53" s="20" t="s">
        <v>337</v>
      </c>
      <c r="J53" s="29" t="s">
        <v>467</v>
      </c>
    </row>
    <row r="54" ht="56.25" spans="1:10">
      <c r="A54" s="153" t="s">
        <v>311</v>
      </c>
      <c r="B54" s="20" t="s">
        <v>462</v>
      </c>
      <c r="C54" s="20" t="s">
        <v>348</v>
      </c>
      <c r="D54" s="20" t="s">
        <v>349</v>
      </c>
      <c r="E54" s="29" t="s">
        <v>349</v>
      </c>
      <c r="F54" s="20" t="s">
        <v>334</v>
      </c>
      <c r="G54" s="29" t="s">
        <v>372</v>
      </c>
      <c r="H54" s="20" t="s">
        <v>342</v>
      </c>
      <c r="I54" s="20" t="s">
        <v>337</v>
      </c>
      <c r="J54" s="29" t="s">
        <v>468</v>
      </c>
    </row>
    <row r="55" ht="42" customHeight="1" spans="1:10">
      <c r="A55" s="153" t="s">
        <v>277</v>
      </c>
      <c r="B55" s="20" t="s">
        <v>469</v>
      </c>
      <c r="C55" s="20" t="s">
        <v>331</v>
      </c>
      <c r="D55" s="20" t="s">
        <v>332</v>
      </c>
      <c r="E55" s="29" t="s">
        <v>470</v>
      </c>
      <c r="F55" s="20" t="s">
        <v>353</v>
      </c>
      <c r="G55" s="29" t="s">
        <v>335</v>
      </c>
      <c r="H55" s="20" t="s">
        <v>471</v>
      </c>
      <c r="I55" s="20" t="s">
        <v>356</v>
      </c>
      <c r="J55" s="29" t="s">
        <v>385</v>
      </c>
    </row>
    <row r="56" ht="48" customHeight="1" spans="1:10">
      <c r="A56" s="153" t="s">
        <v>277</v>
      </c>
      <c r="B56" s="20" t="s">
        <v>469</v>
      </c>
      <c r="C56" s="20" t="s">
        <v>331</v>
      </c>
      <c r="D56" s="20" t="s">
        <v>339</v>
      </c>
      <c r="E56" s="29" t="s">
        <v>386</v>
      </c>
      <c r="F56" s="20" t="s">
        <v>334</v>
      </c>
      <c r="G56" s="29" t="s">
        <v>387</v>
      </c>
      <c r="H56" s="20" t="s">
        <v>342</v>
      </c>
      <c r="I56" s="20" t="s">
        <v>337</v>
      </c>
      <c r="J56" s="29" t="s">
        <v>388</v>
      </c>
    </row>
    <row r="57" ht="48" customHeight="1" spans="1:10">
      <c r="A57" s="153" t="s">
        <v>277</v>
      </c>
      <c r="B57" s="20" t="s">
        <v>469</v>
      </c>
      <c r="C57" s="20" t="s">
        <v>344</v>
      </c>
      <c r="D57" s="20" t="s">
        <v>392</v>
      </c>
      <c r="E57" s="29" t="s">
        <v>472</v>
      </c>
      <c r="F57" s="20" t="s">
        <v>394</v>
      </c>
      <c r="G57" s="29" t="s">
        <v>93</v>
      </c>
      <c r="H57" s="20" t="s">
        <v>396</v>
      </c>
      <c r="I57" s="20" t="s">
        <v>356</v>
      </c>
      <c r="J57" s="29" t="s">
        <v>397</v>
      </c>
    </row>
    <row r="58" ht="59" customHeight="1" spans="1:10">
      <c r="A58" s="153" t="s">
        <v>277</v>
      </c>
      <c r="B58" s="20" t="s">
        <v>469</v>
      </c>
      <c r="C58" s="20" t="s">
        <v>348</v>
      </c>
      <c r="D58" s="20" t="s">
        <v>349</v>
      </c>
      <c r="E58" s="29" t="s">
        <v>398</v>
      </c>
      <c r="F58" s="20" t="s">
        <v>334</v>
      </c>
      <c r="G58" s="29" t="s">
        <v>341</v>
      </c>
      <c r="H58" s="20" t="s">
        <v>342</v>
      </c>
      <c r="I58" s="20" t="s">
        <v>337</v>
      </c>
      <c r="J58" s="29" t="s">
        <v>399</v>
      </c>
    </row>
    <row r="59" ht="71" customHeight="1" spans="1:10">
      <c r="A59" s="153" t="s">
        <v>291</v>
      </c>
      <c r="B59" s="20" t="s">
        <v>473</v>
      </c>
      <c r="C59" s="20" t="s">
        <v>331</v>
      </c>
      <c r="D59" s="20" t="s">
        <v>375</v>
      </c>
      <c r="E59" s="29" t="s">
        <v>474</v>
      </c>
      <c r="F59" s="20" t="s">
        <v>353</v>
      </c>
      <c r="G59" s="29" t="s">
        <v>387</v>
      </c>
      <c r="H59" s="20" t="s">
        <v>342</v>
      </c>
      <c r="I59" s="20" t="s">
        <v>337</v>
      </c>
      <c r="J59" s="29" t="s">
        <v>475</v>
      </c>
    </row>
    <row r="60" ht="45" spans="1:10">
      <c r="A60" s="153" t="s">
        <v>293</v>
      </c>
      <c r="B60" s="20" t="s">
        <v>476</v>
      </c>
      <c r="C60" s="20" t="s">
        <v>331</v>
      </c>
      <c r="D60" s="20" t="s">
        <v>332</v>
      </c>
      <c r="E60" s="29" t="s">
        <v>477</v>
      </c>
      <c r="F60" s="20" t="s">
        <v>334</v>
      </c>
      <c r="G60" s="29" t="s">
        <v>478</v>
      </c>
      <c r="H60" s="20" t="s">
        <v>355</v>
      </c>
      <c r="I60" s="20" t="s">
        <v>356</v>
      </c>
      <c r="J60" s="29" t="s">
        <v>479</v>
      </c>
    </row>
    <row r="61" ht="67.5" spans="1:10">
      <c r="A61" s="153" t="s">
        <v>293</v>
      </c>
      <c r="B61" s="20" t="s">
        <v>476</v>
      </c>
      <c r="C61" s="20" t="s">
        <v>331</v>
      </c>
      <c r="D61" s="20" t="s">
        <v>332</v>
      </c>
      <c r="E61" s="29" t="s">
        <v>480</v>
      </c>
      <c r="F61" s="20" t="s">
        <v>334</v>
      </c>
      <c r="G61" s="29" t="s">
        <v>478</v>
      </c>
      <c r="H61" s="20" t="s">
        <v>355</v>
      </c>
      <c r="I61" s="20" t="s">
        <v>356</v>
      </c>
      <c r="J61" s="29" t="s">
        <v>481</v>
      </c>
    </row>
    <row r="62" ht="45" spans="1:10">
      <c r="A62" s="153" t="s">
        <v>293</v>
      </c>
      <c r="B62" s="20" t="s">
        <v>476</v>
      </c>
      <c r="C62" s="20" t="s">
        <v>331</v>
      </c>
      <c r="D62" s="20" t="s">
        <v>339</v>
      </c>
      <c r="E62" s="29" t="s">
        <v>482</v>
      </c>
      <c r="F62" s="20" t="s">
        <v>353</v>
      </c>
      <c r="G62" s="29" t="s">
        <v>483</v>
      </c>
      <c r="H62" s="20" t="s">
        <v>484</v>
      </c>
      <c r="I62" s="20" t="s">
        <v>337</v>
      </c>
      <c r="J62" s="29" t="s">
        <v>485</v>
      </c>
    </row>
    <row r="63" ht="42" customHeight="1" spans="1:10">
      <c r="A63" s="153" t="s">
        <v>297</v>
      </c>
      <c r="B63" s="20" t="s">
        <v>486</v>
      </c>
      <c r="C63" s="20" t="s">
        <v>331</v>
      </c>
      <c r="D63" s="20" t="s">
        <v>332</v>
      </c>
      <c r="E63" s="29" t="s">
        <v>487</v>
      </c>
      <c r="F63" s="20" t="s">
        <v>437</v>
      </c>
      <c r="G63" s="29" t="s">
        <v>465</v>
      </c>
      <c r="H63" s="20" t="s">
        <v>342</v>
      </c>
      <c r="I63" s="20" t="s">
        <v>356</v>
      </c>
      <c r="J63" s="29" t="s">
        <v>488</v>
      </c>
    </row>
    <row r="64" ht="42" customHeight="1" spans="1:10">
      <c r="A64" s="153" t="s">
        <v>297</v>
      </c>
      <c r="B64" s="20" t="s">
        <v>486</v>
      </c>
      <c r="C64" s="20" t="s">
        <v>331</v>
      </c>
      <c r="D64" s="20" t="s">
        <v>332</v>
      </c>
      <c r="E64" s="29" t="s">
        <v>489</v>
      </c>
      <c r="F64" s="20" t="s">
        <v>437</v>
      </c>
      <c r="G64" s="29" t="s">
        <v>89</v>
      </c>
      <c r="H64" s="20" t="s">
        <v>342</v>
      </c>
      <c r="I64" s="20" t="s">
        <v>356</v>
      </c>
      <c r="J64" s="29" t="s">
        <v>490</v>
      </c>
    </row>
    <row r="65" ht="42" customHeight="1" spans="1:10">
      <c r="A65" s="153" t="s">
        <v>299</v>
      </c>
      <c r="B65" s="20" t="s">
        <v>491</v>
      </c>
      <c r="C65" s="20" t="s">
        <v>331</v>
      </c>
      <c r="D65" s="20" t="s">
        <v>332</v>
      </c>
      <c r="E65" s="29" t="s">
        <v>492</v>
      </c>
      <c r="F65" s="20" t="s">
        <v>334</v>
      </c>
      <c r="G65" s="29" t="s">
        <v>465</v>
      </c>
      <c r="H65" s="20" t="s">
        <v>342</v>
      </c>
      <c r="I65" s="20" t="s">
        <v>356</v>
      </c>
      <c r="J65" s="29" t="s">
        <v>493</v>
      </c>
    </row>
    <row r="66" ht="42" customHeight="1" spans="1:10">
      <c r="A66" s="153" t="s">
        <v>299</v>
      </c>
      <c r="B66" s="20" t="s">
        <v>491</v>
      </c>
      <c r="C66" s="20" t="s">
        <v>331</v>
      </c>
      <c r="D66" s="20" t="s">
        <v>332</v>
      </c>
      <c r="E66" s="29" t="s">
        <v>494</v>
      </c>
      <c r="F66" s="20" t="s">
        <v>334</v>
      </c>
      <c r="G66" s="29" t="s">
        <v>465</v>
      </c>
      <c r="H66" s="20" t="s">
        <v>342</v>
      </c>
      <c r="I66" s="20" t="s">
        <v>356</v>
      </c>
      <c r="J66" s="29" t="s">
        <v>495</v>
      </c>
    </row>
    <row r="67" ht="42" customHeight="1" spans="1:10">
      <c r="A67" s="153" t="s">
        <v>299</v>
      </c>
      <c r="B67" s="20" t="s">
        <v>491</v>
      </c>
      <c r="C67" s="20" t="s">
        <v>331</v>
      </c>
      <c r="D67" s="20" t="s">
        <v>332</v>
      </c>
      <c r="E67" s="29" t="s">
        <v>496</v>
      </c>
      <c r="F67" s="20" t="s">
        <v>334</v>
      </c>
      <c r="G67" s="29" t="s">
        <v>465</v>
      </c>
      <c r="H67" s="20" t="s">
        <v>342</v>
      </c>
      <c r="I67" s="20" t="s">
        <v>356</v>
      </c>
      <c r="J67" s="29" t="s">
        <v>497</v>
      </c>
    </row>
    <row r="68" ht="42" customHeight="1" spans="1:10">
      <c r="A68" s="153" t="s">
        <v>299</v>
      </c>
      <c r="B68" s="20" t="s">
        <v>491</v>
      </c>
      <c r="C68" s="20" t="s">
        <v>331</v>
      </c>
      <c r="D68" s="20" t="s">
        <v>339</v>
      </c>
      <c r="E68" s="29" t="s">
        <v>498</v>
      </c>
      <c r="F68" s="20" t="s">
        <v>353</v>
      </c>
      <c r="G68" s="29" t="s">
        <v>499</v>
      </c>
      <c r="H68" s="20" t="s">
        <v>500</v>
      </c>
      <c r="I68" s="20" t="s">
        <v>337</v>
      </c>
      <c r="J68" s="29" t="s">
        <v>501</v>
      </c>
    </row>
    <row r="69" ht="32" customHeight="1" spans="1:10">
      <c r="A69" s="153" t="s">
        <v>299</v>
      </c>
      <c r="B69" s="20" t="s">
        <v>491</v>
      </c>
      <c r="C69" s="20" t="s">
        <v>344</v>
      </c>
      <c r="D69" s="20" t="s">
        <v>392</v>
      </c>
      <c r="E69" s="29" t="s">
        <v>502</v>
      </c>
      <c r="F69" s="20" t="s">
        <v>437</v>
      </c>
      <c r="G69" s="29" t="s">
        <v>465</v>
      </c>
      <c r="H69" s="20" t="s">
        <v>342</v>
      </c>
      <c r="I69" s="20" t="s">
        <v>356</v>
      </c>
      <c r="J69" s="29" t="s">
        <v>503</v>
      </c>
    </row>
    <row r="70" ht="42" customHeight="1" spans="1:10">
      <c r="A70" s="153" t="s">
        <v>319</v>
      </c>
      <c r="B70" s="20" t="s">
        <v>504</v>
      </c>
      <c r="C70" s="20" t="s">
        <v>331</v>
      </c>
      <c r="D70" s="20" t="s">
        <v>339</v>
      </c>
      <c r="E70" s="29" t="s">
        <v>505</v>
      </c>
      <c r="F70" s="20" t="s">
        <v>437</v>
      </c>
      <c r="G70" s="29" t="s">
        <v>372</v>
      </c>
      <c r="H70" s="20" t="s">
        <v>342</v>
      </c>
      <c r="I70" s="20" t="s">
        <v>337</v>
      </c>
      <c r="J70" s="29" t="s">
        <v>505</v>
      </c>
    </row>
    <row r="71" ht="42" customHeight="1" spans="1:10">
      <c r="A71" s="153" t="s">
        <v>319</v>
      </c>
      <c r="B71" s="20" t="s">
        <v>504</v>
      </c>
      <c r="C71" s="20" t="s">
        <v>331</v>
      </c>
      <c r="D71" s="20" t="s">
        <v>375</v>
      </c>
      <c r="E71" s="29" t="s">
        <v>506</v>
      </c>
      <c r="F71" s="20" t="s">
        <v>437</v>
      </c>
      <c r="G71" s="29" t="s">
        <v>341</v>
      </c>
      <c r="H71" s="20" t="s">
        <v>342</v>
      </c>
      <c r="I71" s="20" t="s">
        <v>337</v>
      </c>
      <c r="J71" s="29" t="s">
        <v>506</v>
      </c>
    </row>
    <row r="72" ht="42" customHeight="1" spans="1:10">
      <c r="A72" s="153" t="s">
        <v>319</v>
      </c>
      <c r="B72" s="20" t="s">
        <v>504</v>
      </c>
      <c r="C72" s="20" t="s">
        <v>344</v>
      </c>
      <c r="D72" s="20" t="s">
        <v>345</v>
      </c>
      <c r="E72" s="29" t="s">
        <v>507</v>
      </c>
      <c r="F72" s="20" t="s">
        <v>437</v>
      </c>
      <c r="G72" s="29" t="s">
        <v>372</v>
      </c>
      <c r="H72" s="20" t="s">
        <v>342</v>
      </c>
      <c r="I72" s="20" t="s">
        <v>337</v>
      </c>
      <c r="J72" s="29" t="s">
        <v>507</v>
      </c>
    </row>
    <row r="73" ht="42" customHeight="1" spans="1:10">
      <c r="A73" s="153" t="s">
        <v>319</v>
      </c>
      <c r="B73" s="20" t="s">
        <v>504</v>
      </c>
      <c r="C73" s="20" t="s">
        <v>348</v>
      </c>
      <c r="D73" s="20" t="s">
        <v>349</v>
      </c>
      <c r="E73" s="29" t="s">
        <v>349</v>
      </c>
      <c r="F73" s="20" t="s">
        <v>437</v>
      </c>
      <c r="G73" s="29" t="s">
        <v>372</v>
      </c>
      <c r="H73" s="20" t="s">
        <v>342</v>
      </c>
      <c r="I73" s="20" t="s">
        <v>337</v>
      </c>
      <c r="J73" s="29" t="s">
        <v>349</v>
      </c>
    </row>
  </sheetData>
  <mergeCells count="32">
    <mergeCell ref="A2:J2"/>
    <mergeCell ref="A3:H3"/>
    <mergeCell ref="A7:A10"/>
    <mergeCell ref="A11:A17"/>
    <mergeCell ref="A18:A20"/>
    <mergeCell ref="A21:A25"/>
    <mergeCell ref="A26:A30"/>
    <mergeCell ref="A31:A36"/>
    <mergeCell ref="A37:A39"/>
    <mergeCell ref="A40:A43"/>
    <mergeCell ref="A44:A49"/>
    <mergeCell ref="A50:A54"/>
    <mergeCell ref="A55:A58"/>
    <mergeCell ref="A60:A62"/>
    <mergeCell ref="A63:A64"/>
    <mergeCell ref="A65:A69"/>
    <mergeCell ref="A70:A73"/>
    <mergeCell ref="B7:B10"/>
    <mergeCell ref="B11:B17"/>
    <mergeCell ref="B18:B20"/>
    <mergeCell ref="B21:B25"/>
    <mergeCell ref="B26:B30"/>
    <mergeCell ref="B31:B36"/>
    <mergeCell ref="B37:B39"/>
    <mergeCell ref="B40:B43"/>
    <mergeCell ref="B44:B49"/>
    <mergeCell ref="B50:B54"/>
    <mergeCell ref="B55:B58"/>
    <mergeCell ref="B60:B62"/>
    <mergeCell ref="B63:B64"/>
    <mergeCell ref="B65:B69"/>
    <mergeCell ref="B70:B7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 ome ☁</cp:lastModifiedBy>
  <dcterms:created xsi:type="dcterms:W3CDTF">2025-03-06T02:04:00Z</dcterms:created>
  <dcterms:modified xsi:type="dcterms:W3CDTF">2025-04-27T02:21:08Z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D687EEC811BC4D9582F61DB70E4C46FB_13</vt:lpwstr>
  </property>
  <property fmtid="{D5CDD505-2E9C-101B-9397-08002B2CF9AE}" pid="3" name="KSOProductBuildVer">
    <vt:lpwstr>2052-12.1.0.21171</vt:lpwstr>
  </property>
</Properties>
</file>