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externalReferences>
    <externalReference r:id="rId18"/>
    <externalReference r:id="rId19"/>
  </externalReferences>
  <calcPr calcId="144525"/>
</workbook>
</file>

<file path=xl/sharedStrings.xml><?xml version="1.0" encoding="utf-8"?>
<sst xmlns="http://schemas.openxmlformats.org/spreadsheetml/2006/main" count="7914" uniqueCount="1315">
  <si>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</si>
  <si>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</si>
  <si>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</si>
  <si>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</si>
  <si>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</si>
  <si>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</si>
  <si>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</si>
  <si>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</si>
  <si>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</si>
  <si>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</si>
  <si>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</si>
  <si>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</si>
  <si>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</si>
  <si>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</si>
  <si>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</si>
  <si>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</si>
  <si>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</si>
  <si>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</si>
  <si>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</si>
  <si>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</si>
  <si>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</si>
  <si>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</si>
  <si>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</si>
  <si>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</si>
  <si>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</si>
  <si>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</si>
  <si>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</si>
  <si>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</si>
  <si>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</si>
  <si>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</si>
  <si>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</si>
  <si>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</si>
  <si>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</si>
  <si>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</si>
  <si>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</si>
  <si>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</si>
  <si>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</si>
  <si>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</si>
  <si>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</si>
  <si>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</si>
  <si>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</si>
  <si>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</si>
  <si>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</si>
  <si>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</si>
  <si>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</si>
  <si>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</si>
  <si>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</si>
  <si>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</si>
  <si>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</si>
  <si>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</si>
  <si>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</si>
  <si>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</si>
  <si>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</si>
  <si>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</si>
  <si>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</si>
  <si>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</si>
  <si>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</si>
  <si>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</si>
  <si>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</si>
  <si>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</si>
  <si>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</si>
  <si>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</si>
  <si>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</si>
  <si>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</si>
  <si>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</si>
  <si>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</si>
  <si>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</si>
  <si>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</si>
  <si>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</si>
  <si>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</si>
  <si>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嵩明县卫生健康局</t>
  </si>
  <si>
    <t>131001</t>
  </si>
  <si>
    <t>131004</t>
  </si>
  <si>
    <t>嵩明县妇幼健康服务中心</t>
  </si>
  <si>
    <t>131005</t>
  </si>
  <si>
    <t>嵩明县人民医院</t>
  </si>
  <si>
    <t>131006</t>
  </si>
  <si>
    <t>嵩明县中医医院</t>
  </si>
  <si>
    <t>131007</t>
  </si>
  <si>
    <t>嵩明县疾病预防控制中心</t>
  </si>
  <si>
    <t>131008</t>
  </si>
  <si>
    <t>嵩明县卫生健康局综合监督执法局</t>
  </si>
  <si>
    <t>131017</t>
  </si>
  <si>
    <t>嵩明县第二人民医院</t>
  </si>
  <si>
    <t>131011</t>
  </si>
  <si>
    <t>嵩明县嵩阳卫生院</t>
  </si>
  <si>
    <t>131012</t>
  </si>
  <si>
    <t>嵩明县小街镇中心卫生院</t>
  </si>
  <si>
    <t>131013</t>
  </si>
  <si>
    <t>嵩明县牛栏江镇中心卫生院</t>
  </si>
  <si>
    <t>131014</t>
  </si>
  <si>
    <t>嵩明县小新街卫生院</t>
  </si>
  <si>
    <t>131015</t>
  </si>
  <si>
    <t>嵩明县杨桥卫生院</t>
  </si>
  <si>
    <t>131016</t>
  </si>
  <si>
    <t>嵩明县杨林镇卫生院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</si>
  <si>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</si>
  <si>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</si>
  <si>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</si>
  <si>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</si>
  <si>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</si>
  <si>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</si>
  <si>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</si>
  <si>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</si>
  <si>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</si>
  <si>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</si>
  <si>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</si>
  <si>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</si>
  <si>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</si>
  <si>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</si>
  <si>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</si>
  <si>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</si>
  <si>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</si>
  <si>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</si>
  <si>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</si>
  <si>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</si>
  <si>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</si>
  <si>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</si>
  <si>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</si>
  <si>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</si>
  <si>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</si>
  <si>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</si>
  <si>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</si>
  <si>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</si>
  <si>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</si>
  <si>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</si>
  <si>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</si>
  <si>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</si>
  <si>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</si>
  <si>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</si>
  <si>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</si>
  <si>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</si>
  <si>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</si>
  <si>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</si>
  <si>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</si>
  <si>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</si>
  <si>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</si>
  <si>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</si>
  <si>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20821</t>
  </si>
  <si>
    <t>特困人员救助供养</t>
  </si>
  <si>
    <t>2082102</t>
  </si>
  <si>
    <t>农村特困人员救助供养支出</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</si>
  <si>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</si>
  <si>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</si>
  <si>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</si>
  <si>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</si>
  <si>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</si>
  <si>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</si>
  <si>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</si>
  <si>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</si>
  <si>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</si>
  <si>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</si>
  <si>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</si>
  <si>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</si>
  <si>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</si>
  <si>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</si>
  <si>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</si>
  <si>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</si>
  <si>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</si>
  <si>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</si>
  <si>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</si>
  <si>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</si>
  <si>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</si>
  <si>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</si>
  <si>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</si>
  <si>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</si>
  <si>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</si>
  <si>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</si>
  <si>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</si>
  <si>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</si>
  <si>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</si>
  <si>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</si>
  <si>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</si>
  <si>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</si>
  <si>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</si>
  <si>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</si>
  <si>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</si>
  <si>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</si>
  <si>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</si>
  <si>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</si>
  <si>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</si>
  <si>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</si>
  <si>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</si>
  <si>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</si>
  <si>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</si>
  <si>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</si>
  <si>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</si>
  <si>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</si>
  <si>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</si>
  <si>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</si>
  <si>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</si>
  <si>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</si>
  <si>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</si>
  <si>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</si>
  <si>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</si>
  <si>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</si>
  <si>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</si>
  <si>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</si>
  <si>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</si>
  <si>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</si>
  <si>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</si>
  <si>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</si>
  <si>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</si>
  <si>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2120815</t>
  </si>
  <si>
    <t>农村社会事业支出</t>
  </si>
  <si>
    <t>213</t>
  </si>
  <si>
    <t>农林水支出</t>
  </si>
  <si>
    <t>21301</t>
  </si>
  <si>
    <t>农业农村</t>
  </si>
  <si>
    <t>2130199</t>
  </si>
  <si>
    <t>其他农业农村支出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</si>
  <si>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</si>
  <si>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</si>
  <si>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</si>
  <si>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</si>
  <si>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</si>
  <si>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</si>
  <si>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</si>
  <si>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</si>
  <si>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</si>
  <si>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</si>
  <si>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</si>
  <si>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</si>
  <si>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</si>
  <si>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</si>
  <si>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</si>
  <si>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</si>
  <si>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</si>
  <si>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</si>
  <si>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</si>
  <si>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</si>
  <si>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</si>
  <si>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</si>
  <si>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</si>
  <si>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</si>
  <si>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</si>
  <si>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</si>
  <si>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</si>
  <si>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</si>
  <si>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</si>
  <si>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</si>
  <si>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</si>
  <si>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</si>
  <si>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</si>
  <si>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</si>
  <si>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</si>
  <si>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</si>
  <si>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</si>
  <si>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</si>
  <si>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</si>
  <si>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</si>
  <si>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</si>
  <si>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</si>
  <si>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</si>
  <si>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</si>
  <si>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</si>
  <si>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</si>
  <si>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</si>
  <si>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</si>
  <si>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</si>
  <si>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</si>
  <si>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</si>
  <si>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</si>
  <si>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</si>
  <si>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</si>
  <si>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</si>
  <si>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</si>
  <si>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</si>
  <si>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</si>
  <si>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</si>
  <si>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</si>
  <si>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</si>
  <si>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</si>
  <si>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</si>
  <si>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</si>
  <si>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</si>
  <si>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</si>
  <si>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</si>
  <si>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</si>
  <si>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</si>
  <si>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</si>
  <si>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</si>
  <si>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530127210000000019229</t>
  </si>
  <si>
    <t>行政人员支出工资</t>
  </si>
  <si>
    <t>30101</t>
  </si>
  <si>
    <t>基本工资</t>
  </si>
  <si>
    <t>30102</t>
  </si>
  <si>
    <t>津贴补贴</t>
  </si>
  <si>
    <t>30103</t>
  </si>
  <si>
    <t>奖金</t>
  </si>
  <si>
    <t>530127210000000019231</t>
  </si>
  <si>
    <t>社会保障缴费</t>
  </si>
  <si>
    <t>30108</t>
  </si>
  <si>
    <t>机关事业单位基本养老保险缴费</t>
  </si>
  <si>
    <t>30110</t>
  </si>
  <si>
    <t>职工基本医疗保险缴费</t>
  </si>
  <si>
    <t>30111</t>
  </si>
  <si>
    <t>公务员医疗补助缴费</t>
  </si>
  <si>
    <t>30112</t>
  </si>
  <si>
    <t>其他社会保障缴费</t>
  </si>
  <si>
    <t>530127210000000019232</t>
  </si>
  <si>
    <t>30113</t>
  </si>
  <si>
    <t>530127210000000019235</t>
  </si>
  <si>
    <t>公车购置及运维费</t>
  </si>
  <si>
    <t>30231</t>
  </si>
  <si>
    <t>公务用车运行维护费</t>
  </si>
  <si>
    <t>530127210000000019236</t>
  </si>
  <si>
    <t>公务交通补贴</t>
  </si>
  <si>
    <t>30239</t>
  </si>
  <si>
    <t>其他交通费用</t>
  </si>
  <si>
    <t>530127210000000019237</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</si>
  <si>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</si>
  <si>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</si>
  <si>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</si>
  <si>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</si>
  <si>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</si>
  <si>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</si>
  <si>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</si>
  <si>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</si>
  <si>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</si>
  <si>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</si>
  <si>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</si>
  <si>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</si>
  <si>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</si>
  <si>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</si>
  <si>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</si>
  <si>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</si>
  <si>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</si>
  <si>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</si>
  <si>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</si>
  <si>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530127210000000019337</t>
  </si>
  <si>
    <t>事业人员支出工资</t>
  </si>
  <si>
    <t>30107</t>
  </si>
  <si>
    <t>绩效工资</t>
  </si>
  <si>
    <t>530127231100001500684</t>
  </si>
  <si>
    <t>行政人员绩效奖励</t>
  </si>
  <si>
    <t>530127231100001500697</t>
  </si>
  <si>
    <t>离退休人员支出</t>
  </si>
  <si>
    <t>30305</t>
  </si>
  <si>
    <t>生活补助</t>
  </si>
  <si>
    <t>530127241100002330020</t>
  </si>
  <si>
    <t>工会经费</t>
  </si>
  <si>
    <t>30228</t>
  </si>
  <si>
    <t>530127251100003809670</t>
  </si>
  <si>
    <t>其他特殊对个人和家庭的补助</t>
  </si>
  <si>
    <t>530127210000000019057</t>
  </si>
  <si>
    <t>530127210000000019058</t>
  </si>
  <si>
    <t>530127210000000019059</t>
  </si>
  <si>
    <t>530127210000000019061</t>
  </si>
  <si>
    <t>530127210000000019063</t>
  </si>
  <si>
    <t>530127231100001431643</t>
  </si>
  <si>
    <t>530127210000000017427</t>
  </si>
  <si>
    <t>530127210000000017432</t>
  </si>
  <si>
    <t>530127210000000019344</t>
  </si>
  <si>
    <t>530127231100001433018</t>
  </si>
  <si>
    <t>530127231100001445022</t>
  </si>
  <si>
    <t>遗属生活补助</t>
  </si>
  <si>
    <t>530127210000000019345</t>
  </si>
  <si>
    <t>530127210000000019065</t>
  </si>
  <si>
    <t>530127210000000019066</t>
  </si>
  <si>
    <t>530127210000000019067</t>
  </si>
  <si>
    <t>530127210000000019068</t>
  </si>
  <si>
    <t>对个人和家庭的补助</t>
  </si>
  <si>
    <t>530127210000000019069</t>
  </si>
  <si>
    <t>530127210000000019071</t>
  </si>
  <si>
    <t>530127231100001423587</t>
  </si>
  <si>
    <t>530127231100001433077</t>
  </si>
  <si>
    <t>530127241100002335743</t>
  </si>
  <si>
    <t>530127210000000017370</t>
  </si>
  <si>
    <t>530127210000000017371</t>
  </si>
  <si>
    <t>530127210000000017372</t>
  </si>
  <si>
    <t>530127210000000017374</t>
  </si>
  <si>
    <t>530127210000000017375</t>
  </si>
  <si>
    <t>530127210000000017376</t>
  </si>
  <si>
    <t>530127231100001432322</t>
  </si>
  <si>
    <t>530127231100001432324</t>
  </si>
  <si>
    <t>530127241100002338689</t>
  </si>
  <si>
    <t>530127251100003728844</t>
  </si>
  <si>
    <t>530186210000000018447</t>
  </si>
  <si>
    <t>530186210000000018448</t>
  </si>
  <si>
    <t>530186210000000018449</t>
  </si>
  <si>
    <t>530186210000000018450</t>
  </si>
  <si>
    <t>530186210000000018453</t>
  </si>
  <si>
    <t>530186231100001467517</t>
  </si>
  <si>
    <t>530186210000000018963</t>
  </si>
  <si>
    <t>530186210000000018964</t>
  </si>
  <si>
    <t>530186210000000018965</t>
  </si>
  <si>
    <t>530186210000000018966</t>
  </si>
  <si>
    <t>30304</t>
  </si>
  <si>
    <t>抚恤金</t>
  </si>
  <si>
    <t>530186210000000018969</t>
  </si>
  <si>
    <t>530186231100001446104</t>
  </si>
  <si>
    <t>530186210000000018973</t>
  </si>
  <si>
    <t>530186210000000018974</t>
  </si>
  <si>
    <t>530186210000000018975</t>
  </si>
  <si>
    <t>530186210000000018979</t>
  </si>
  <si>
    <t>530186231100001493304</t>
  </si>
  <si>
    <t>530186210000000018983</t>
  </si>
  <si>
    <t>530186210000000018984</t>
  </si>
  <si>
    <t>530186210000000018985</t>
  </si>
  <si>
    <t>530186231100001493286</t>
  </si>
  <si>
    <t>530186231100001493287</t>
  </si>
  <si>
    <t>530186210000000018995</t>
  </si>
  <si>
    <t>530186210000000018996</t>
  </si>
  <si>
    <t>530186210000000018997</t>
  </si>
  <si>
    <t>530186210000000018998</t>
  </si>
  <si>
    <t>530186210000000019001</t>
  </si>
  <si>
    <t>530186231100001468696</t>
  </si>
  <si>
    <t>530186210000000019005</t>
  </si>
  <si>
    <t>530186210000000019006</t>
  </si>
  <si>
    <t>530186210000000019007</t>
  </si>
  <si>
    <t>530186210000000019008</t>
  </si>
  <si>
    <t>530186210000000019011</t>
  </si>
  <si>
    <t>530186231100001493311</t>
  </si>
  <si>
    <t>预算05-1表</t>
  </si>
  <si>
    <t>项目分类</t>
  </si>
  <si>
    <t>项目单位</t>
  </si>
  <si>
    <t>经济科目编码</t>
  </si>
  <si>
    <t>经济科目名称</t>
  </si>
  <si>
    <t>本年拨款</t>
  </si>
  <si>
    <t>其中：本次下达</t>
  </si>
  <si>
    <t>专项业务类</t>
  </si>
  <si>
    <t>530127211100000157314</t>
  </si>
  <si>
    <t>基本药物制度补助经费</t>
  </si>
  <si>
    <t>30218</t>
  </si>
  <si>
    <t>专用材料费</t>
  </si>
  <si>
    <t>530127231100001698810</t>
  </si>
  <si>
    <t>单位结转以前年度基本公共卫生服务项目（中医药）经费</t>
  </si>
  <si>
    <t>530127231100001699262</t>
  </si>
  <si>
    <t>单位结转以前年度爱国卫生运动及七个专项经费</t>
  </si>
  <si>
    <t>530127251100003695869</t>
  </si>
  <si>
    <t>巩固国家卫生县建设成果工作经费</t>
  </si>
  <si>
    <t>530127251100003794496</t>
  </si>
  <si>
    <t>嵩明县2021年12月至2022年12月集中隔离费用专项经费</t>
  </si>
  <si>
    <t>民生类</t>
  </si>
  <si>
    <t>530127251100003693047</t>
  </si>
  <si>
    <t>2025年生育支持项目补助经费</t>
  </si>
  <si>
    <t>530127251100003693247</t>
  </si>
  <si>
    <t>2025年计划生育奖励扶助项目经费</t>
  </si>
  <si>
    <t>530127251100004058188</t>
  </si>
  <si>
    <t>2025年计划生育特别扶助资金</t>
  </si>
  <si>
    <t>事业发展类</t>
  </si>
  <si>
    <t>530127241100002309899</t>
  </si>
  <si>
    <t>杨林镇卫生院住院楼二期建设项目经费</t>
  </si>
  <si>
    <t>530127251100003693444</t>
  </si>
  <si>
    <t>2025年艾滋病防治项目经费</t>
  </si>
  <si>
    <t>530127251100003694155</t>
  </si>
  <si>
    <t>2025年基本公共卫生服务项目经费</t>
  </si>
  <si>
    <t>530127251100003816646</t>
  </si>
  <si>
    <t>单位资金支付其他社会保障经费</t>
  </si>
  <si>
    <t>其他工资福利支出</t>
  </si>
  <si>
    <t>530127251100003816549</t>
  </si>
  <si>
    <t>单位资金支付人员经费</t>
  </si>
  <si>
    <t>30199</t>
  </si>
  <si>
    <t>其他公用支出</t>
  </si>
  <si>
    <t>530127251100003817089</t>
  </si>
  <si>
    <t>单位资金支付公用经费</t>
  </si>
  <si>
    <t>30217</t>
  </si>
  <si>
    <t>30226</t>
  </si>
  <si>
    <t>劳务费</t>
  </si>
  <si>
    <t>30227</t>
  </si>
  <si>
    <t>委托业务费</t>
  </si>
  <si>
    <t>30299</t>
  </si>
  <si>
    <t>其他商品和服务支出</t>
  </si>
  <si>
    <t>530127251100003793865</t>
  </si>
  <si>
    <t>2025年自有资金购置固定资产项目经费</t>
  </si>
  <si>
    <t>31002</t>
  </si>
  <si>
    <t>办公设备购置</t>
  </si>
  <si>
    <t>31003</t>
  </si>
  <si>
    <t>专用设备购置</t>
  </si>
  <si>
    <t>31006</t>
  </si>
  <si>
    <t>大型修缮</t>
  </si>
  <si>
    <t>31013</t>
  </si>
  <si>
    <t>公务用车购置</t>
  </si>
  <si>
    <t>31022</t>
  </si>
  <si>
    <t>无形资产购置</t>
  </si>
  <si>
    <t>530127251100004148874</t>
  </si>
  <si>
    <t>2025年自有资金购置专用设备经费</t>
  </si>
  <si>
    <t>530127251100003678960</t>
  </si>
  <si>
    <t>医院自有资金支付人员经费</t>
  </si>
  <si>
    <t>530127251100003679071</t>
  </si>
  <si>
    <t>医院自有资金支付公用经费</t>
  </si>
  <si>
    <t>530127251100003661530</t>
  </si>
  <si>
    <t>预防性从业人员免费健康体检补助经费</t>
  </si>
  <si>
    <t>530127251100003679222</t>
  </si>
  <si>
    <t>内儿科大楼建设项目补助资金</t>
  </si>
  <si>
    <t>31001</t>
  </si>
  <si>
    <t>房屋建筑物购建</t>
  </si>
  <si>
    <t>530127251100003679354</t>
  </si>
  <si>
    <t>2025年新增资产配置经费</t>
  </si>
  <si>
    <t>530127251100003769273</t>
  </si>
  <si>
    <t>嵩明县医共体信息化建设软硬件购置经费</t>
  </si>
  <si>
    <t>31007</t>
  </si>
  <si>
    <t>信息网络及软件购置更新</t>
  </si>
  <si>
    <t>530127251100003876277</t>
  </si>
  <si>
    <t>嵩明县人民医院2025年至2027年药品采购资金</t>
  </si>
  <si>
    <t>530127251100003663558</t>
  </si>
  <si>
    <t>530127251100003663813</t>
  </si>
  <si>
    <t>30202</t>
  </si>
  <si>
    <t>印刷费</t>
  </si>
  <si>
    <t>530127251100004035330</t>
  </si>
  <si>
    <t>2022年医疗卫生事业发展三年行动第六批补助资金</t>
  </si>
  <si>
    <t>530127251100003722122</t>
  </si>
  <si>
    <t>530127251100003737897</t>
  </si>
  <si>
    <t>2025年新增资产配置（二）经费</t>
  </si>
  <si>
    <t>530127210000000020157</t>
  </si>
  <si>
    <t>基本公共卫生服务项目经费</t>
  </si>
  <si>
    <t>530127210000000020165</t>
  </si>
  <si>
    <t>重大公共卫生项目补助资金</t>
  </si>
  <si>
    <t>530127210000000020181</t>
  </si>
  <si>
    <t>疾病预防控制补助资金</t>
  </si>
  <si>
    <t>530127251100003702296</t>
  </si>
  <si>
    <t>2025年重性精神病管理以奖代补县级补助资金</t>
  </si>
  <si>
    <t>530127231100001326969</t>
  </si>
  <si>
    <t>打击非法行医、整治公共场所、学校、职业卫生和综合服务能力提升等专项经费</t>
  </si>
  <si>
    <t>530127231100001725967</t>
  </si>
  <si>
    <t>2021年基本公共卫生服务项目中央结算补助经费</t>
  </si>
  <si>
    <t>530127231100001726012</t>
  </si>
  <si>
    <t>嵩财预【2020】1号打击非法行医公共场所专项整治经费</t>
  </si>
  <si>
    <t>530127251100003873078</t>
  </si>
  <si>
    <t>打击非法行医等自有资金</t>
  </si>
  <si>
    <t>530127251100003708274</t>
  </si>
  <si>
    <t>2025年事业人员支出工资预算资金</t>
  </si>
  <si>
    <t>530127251100003708242</t>
  </si>
  <si>
    <t>2025年社会保障缴费预算资金</t>
  </si>
  <si>
    <t>30109</t>
  </si>
  <si>
    <t>职业年金缴费</t>
  </si>
  <si>
    <t>530127251100003714487</t>
  </si>
  <si>
    <t>2025年住房公积金预算支出资金</t>
  </si>
  <si>
    <t>530127251100003708248</t>
  </si>
  <si>
    <t>2025年对个人和家庭的补助预算资金</t>
  </si>
  <si>
    <t>530127251100003708210</t>
  </si>
  <si>
    <t>2025年其他工资福利支出预算资金</t>
  </si>
  <si>
    <t>530127251100003708201</t>
  </si>
  <si>
    <t>2025年资产购置预算资金</t>
  </si>
  <si>
    <t>530127251100003708234</t>
  </si>
  <si>
    <t>2025年商品和服务支出预算资金</t>
  </si>
  <si>
    <t>30204</t>
  </si>
  <si>
    <t>手续费</t>
  </si>
  <si>
    <t>530127251100003718433</t>
  </si>
  <si>
    <t>2025年偿还历年债务预算资金</t>
  </si>
  <si>
    <t>31008</t>
  </si>
  <si>
    <t>物资储备</t>
  </si>
  <si>
    <t>530127251100003765769</t>
  </si>
  <si>
    <t>县二院三年行动（2023至2025）高质量发展建设资金</t>
  </si>
  <si>
    <t>530186251100003854116</t>
  </si>
  <si>
    <t>编外人员工资社保经费</t>
  </si>
  <si>
    <t>530186251100003840444</t>
  </si>
  <si>
    <t>医疗收支专项经费</t>
  </si>
  <si>
    <t>530186251100003829603</t>
  </si>
  <si>
    <t>事业收入资金</t>
  </si>
  <si>
    <t>其他人员支出</t>
  </si>
  <si>
    <t>530186251100003851716</t>
  </si>
  <si>
    <t>2025年卫生院编外人员支出资金</t>
  </si>
  <si>
    <t>530186251100003841263</t>
  </si>
  <si>
    <t>2025年公用经费项目资金</t>
  </si>
  <si>
    <t>530186251100003851762</t>
  </si>
  <si>
    <t>2025年卫生院采购支出资金</t>
  </si>
  <si>
    <t>530186251100003839281</t>
  </si>
  <si>
    <t>2025年医疗收支项目资金</t>
  </si>
  <si>
    <t>530186251100003841125</t>
  </si>
  <si>
    <t>单位自有资金公用经费</t>
  </si>
  <si>
    <t>530186251100003825480</t>
  </si>
  <si>
    <t>预算05-2表</t>
  </si>
  <si>
    <t>项目年度绩效目标</t>
  </si>
  <si>
    <t>一级指标</t>
  </si>
  <si>
    <t>二级指标</t>
  </si>
  <si>
    <t>三级指标</t>
  </si>
  <si>
    <t>指标性质</t>
  </si>
  <si>
    <t>指标值</t>
  </si>
  <si>
    <t>度量单位</t>
  </si>
  <si>
    <t>指标属性</t>
  </si>
  <si>
    <t>指标内容</t>
  </si>
  <si>
    <t>因医院业务发展、需要购置部分设备、满足临床工作需要。</t>
  </si>
  <si>
    <t>产出指标</t>
  </si>
  <si>
    <t>质量指标</t>
  </si>
  <si>
    <t>采购质量合格情况</t>
  </si>
  <si>
    <t>=</t>
  </si>
  <si>
    <t>100</t>
  </si>
  <si>
    <t>%</t>
  </si>
  <si>
    <t>定量指标</t>
  </si>
  <si>
    <t>采购设备合格情况等于100%</t>
  </si>
  <si>
    <t>效益指标</t>
  </si>
  <si>
    <t>可持续影响</t>
  </si>
  <si>
    <t>定期对设备进行保养</t>
  </si>
  <si>
    <t>次/月（季、年）</t>
  </si>
  <si>
    <t>每季度对设备进行一次检查及保养</t>
  </si>
  <si>
    <t>满意度指标</t>
  </si>
  <si>
    <t>服务对象满意度</t>
  </si>
  <si>
    <t>患者满意度</t>
  </si>
  <si>
    <t>&gt;=</t>
  </si>
  <si>
    <t>90</t>
  </si>
  <si>
    <t>受益对象满意度≥90%</t>
  </si>
  <si>
    <t>为确保业务工作正常开展，需支付日常公用经费。</t>
  </si>
  <si>
    <t>数量指标</t>
  </si>
  <si>
    <t>年服务人次</t>
  </si>
  <si>
    <t>132000</t>
  </si>
  <si>
    <t>人次</t>
  </si>
  <si>
    <t>社会效益</t>
  </si>
  <si>
    <t>医疗技术水平提高</t>
  </si>
  <si>
    <t>提高</t>
  </si>
  <si>
    <t>定性指标</t>
  </si>
  <si>
    <t>85</t>
  </si>
  <si>
    <t>反映社会公众对部门（单位）履职情况的满意程度。</t>
  </si>
  <si>
    <t>因医院业务发展、需要购置部分医疗设备、满足临床工作需要。</t>
  </si>
  <si>
    <t>设备验收合格率</t>
  </si>
  <si>
    <t>95</t>
  </si>
  <si>
    <t>设备验收合格率大于等于95%</t>
  </si>
  <si>
    <t>时效指标</t>
  </si>
  <si>
    <t>支付资金的及时率</t>
  </si>
  <si>
    <t>支付资金的及时率等于100%</t>
  </si>
  <si>
    <t>患者满意度达85%以上</t>
  </si>
  <si>
    <t>服务人次</t>
  </si>
  <si>
    <t>部门运转</t>
  </si>
  <si>
    <t>正常运转</t>
  </si>
  <si>
    <t>反映部门（单位）运转情况。</t>
  </si>
  <si>
    <t>社会公众满意度</t>
  </si>
  <si>
    <t>推进医疗卫生三年行动计划，创建3个省级中医特色优势专科，促进健中医医疗服务质量明显提升助推健康云南建设，满足人民日益增长的卫生健康需求。</t>
  </si>
  <si>
    <t>中医特色优势专科</t>
  </si>
  <si>
    <t>个</t>
  </si>
  <si>
    <t>中医特色优势专科3个</t>
  </si>
  <si>
    <t>建设项目完成率</t>
  </si>
  <si>
    <t>建设项目完成率≥90%</t>
  </si>
  <si>
    <t>及时完成率</t>
  </si>
  <si>
    <t>及时完成率100%</t>
  </si>
  <si>
    <t>中医药服务能力</t>
  </si>
  <si>
    <t>得到提高</t>
  </si>
  <si>
    <t>达标</t>
  </si>
  <si>
    <t>中医药服务能力得到提高</t>
  </si>
  <si>
    <t>受益对象满意度</t>
  </si>
  <si>
    <t>完成药品政府采购数量</t>
  </si>
  <si>
    <t>服务患者人次</t>
  </si>
  <si>
    <t>480000</t>
  </si>
  <si>
    <t>新增设备配置</t>
  </si>
  <si>
    <t>376</t>
  </si>
  <si>
    <t>套</t>
  </si>
  <si>
    <t>新增设备数量</t>
  </si>
  <si>
    <t>为更多患者提供医疗服务</t>
  </si>
  <si>
    <t>400000</t>
  </si>
  <si>
    <t>人</t>
  </si>
  <si>
    <t>完成2025年预防性从业人员免费体检人次</t>
  </si>
  <si>
    <t>31115</t>
  </si>
  <si>
    <t>完成人次</t>
  </si>
  <si>
    <t>规范开展预防从业人员体检</t>
  </si>
  <si>
    <t>完成情况</t>
  </si>
  <si>
    <t>体检人员满意度</t>
  </si>
  <si>
    <t>满意度</t>
  </si>
  <si>
    <t>完成医共体信息化建设</t>
  </si>
  <si>
    <t>1.00</t>
  </si>
  <si>
    <t>项</t>
  </si>
  <si>
    <t>提高工作效率，改善就医体验</t>
  </si>
  <si>
    <t>提升</t>
  </si>
  <si>
    <t>强化医院管理，提高医疗服务能力，为更多患者提供优质服务</t>
  </si>
  <si>
    <t>住院病床增加</t>
  </si>
  <si>
    <t>550</t>
  </si>
  <si>
    <t>张</t>
  </si>
  <si>
    <t>收治住院病人人次较上年增加</t>
  </si>
  <si>
    <t>嵩明县人民医院2025年自有资金支付公用经费</t>
  </si>
  <si>
    <t>500000</t>
  </si>
  <si>
    <t>1.进一步加强疫情监测和常态化预警能力建设
2.提高医疗卫生机构重症救治能力和医疗物资能力建设</t>
  </si>
  <si>
    <t>集中隔离观察场所累计总隔离人数</t>
  </si>
  <si>
    <t>5294</t>
  </si>
  <si>
    <t>青汇字[2023]24 号嵩明县2021年12月至2022年12月集中隔离费用专项审计报告</t>
  </si>
  <si>
    <t>隔离酒店数量</t>
  </si>
  <si>
    <t>16</t>
  </si>
  <si>
    <t>疫情防控进度</t>
  </si>
  <si>
    <t>逐步提高</t>
  </si>
  <si>
    <t>疫情防控人员满意度</t>
  </si>
  <si>
    <t>疫情防控人员满意度≥90%</t>
  </si>
  <si>
    <t>杨林镇卫生院业务用房及辅助设施项目</t>
  </si>
  <si>
    <t>业务用房面积</t>
  </si>
  <si>
    <t>3714.88</t>
  </si>
  <si>
    <t>平方米</t>
  </si>
  <si>
    <t>2023年政府工作报告重点工作任务分解表</t>
  </si>
  <si>
    <t>改善卫生院办公条件</t>
  </si>
  <si>
    <t>逐年提高</t>
  </si>
  <si>
    <t>80</t>
  </si>
  <si>
    <t>按照《关于印发2022-2024年创建周期全国基层中医药工作示范市（县）创建评审工作方案的通知》《全国基层中医药工作示范县评审指标（2022版）》等要求，完成对应指标内容，督促指导创建工作，检查工作进度和质量，解决创建工作中存在的问题。将中医药工作纳入卫生事业发展规划，制定我县中医药事业发展规划，拓展基层医疗机构中医药服务功能。强化村卫生室中医药服务，开展中医药适宜技术培训。2023年用于卫生院创建中医药事业发展（2019年县配套）</t>
  </si>
  <si>
    <t>覆盖卫生院</t>
  </si>
  <si>
    <t>上级文件</t>
  </si>
  <si>
    <t>受益卫生院服务能力提升</t>
  </si>
  <si>
    <t>受益卫生院所在群众满意率</t>
  </si>
  <si>
    <t>实施生育支持项目，健全生育支持体系，切实降低群众抚育成本，有效缓解生育下降趋势，人口结构进一步改善，促进云南人口长期均衡发展。</t>
  </si>
  <si>
    <t>全年常住人口出生率</t>
  </si>
  <si>
    <t>‰</t>
  </si>
  <si>
    <t>云卫家庭发〔2022〕3号</t>
  </si>
  <si>
    <t>全年出生人口</t>
  </si>
  <si>
    <t>7200</t>
  </si>
  <si>
    <t>符合条件申报对象覆盖率</t>
  </si>
  <si>
    <t>一次性生育补贴发放标准</t>
  </si>
  <si>
    <t>二孩2000元，三孩5000元</t>
  </si>
  <si>
    <t>元</t>
  </si>
  <si>
    <t>育儿补助发放标准</t>
  </si>
  <si>
    <t>800</t>
  </si>
  <si>
    <t>生育养育成本</t>
  </si>
  <si>
    <t>有所降低</t>
  </si>
  <si>
    <t>奖励扶助对象满意度</t>
  </si>
  <si>
    <t>1.2024年计划生育独生子女保健费440人4.541万元；2.特别扶助制度（伤残、死亡）专项资金180人7.757万元；3.计划生育家庭城乡居民基本医疗保险费（新合医）10500人61.114万元；4.计划生育家庭低保补助和独生子女伤残死亡生活补助520人33.6万元；5.农业人口独生子女家庭奖学金460人9.12万元；6.计划生育特殊家庭春节走访慰问费180人9万元；7.计划生育特殊家庭意外伤害保险费180人0.9万元；8.计划生育失独生子女家庭一次性抚慰金10人0.8万元等，合计126.831万元。</t>
  </si>
  <si>
    <t>获补对象数</t>
  </si>
  <si>
    <t>12470</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</si>
  <si>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</si>
  <si>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</si>
  <si>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</si>
  <si>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</si>
  <si>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发放及时率</t>
  </si>
  <si>
    <t xml:space="preserve">"反映发放单位及时发放补助资金的情况。
发放及时率=在时限内发放资金/应发放资金*100%"""
</t>
  </si>
  <si>
    <t>反映获补助受益对象的满意程度。</t>
  </si>
  <si>
    <t>政府办基层医疗卫生机构按要求配备、使用基本药物，药品采购执行“两票制”和集中采购规范要求，并实施零差率销售，提高医务人员合理用药水平。</t>
  </si>
  <si>
    <t>基层医疗卫生机构资金补助覆盖率</t>
  </si>
  <si>
    <t>100%</t>
  </si>
  <si>
    <t>辖区内本年度实施基本药物制度的政府办基层医疗机构数/辖区内政府办基层医疗机构总数*100%</t>
  </si>
  <si>
    <t>政府举办医疗卫生机构药品零差率实施率</t>
  </si>
  <si>
    <t>年度网采药品金额/采购药品总额*100%</t>
  </si>
  <si>
    <t>政策知晓率</t>
  </si>
  <si>
    <t>80%</t>
  </si>
  <si>
    <t>政策知晓人数/抽样调查总人数*100%</t>
  </si>
  <si>
    <t>绩效考核率</t>
  </si>
  <si>
    <t>考核率不达100%不得分</t>
  </si>
  <si>
    <t>60%</t>
  </si>
  <si>
    <t>服务对象实施基本药物制度的满意度调查</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</si>
  <si>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</si>
  <si>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补助对象数</t>
  </si>
  <si>
    <t>41.16万人</t>
  </si>
  <si>
    <t>万人</t>
  </si>
  <si>
    <t>居民电子健康档案建档率</t>
  </si>
  <si>
    <t>适龄人群国家免规划疫苗接种率</t>
  </si>
  <si>
    <t>脱贫人口重点人群和农村低保人群家庭医生签约服务</t>
  </si>
  <si>
    <t>1725</t>
  </si>
  <si>
    <t>脱贫人口重点人群和农村低保人群家庭医生签约服务项目，1725人县级承担12元/人，40%按人均3.84元计算。</t>
  </si>
  <si>
    <t>高血压患者规范管理率</t>
  </si>
  <si>
    <t>60</t>
  </si>
  <si>
    <t>严重精神障碍患者健康管理率</t>
  </si>
  <si>
    <t>肺结核病患者管理率</t>
  </si>
  <si>
    <t>居民健康水平</t>
  </si>
  <si>
    <t>持续提高</t>
  </si>
  <si>
    <t>居民健康保健意识和健康知识知晓率</t>
  </si>
  <si>
    <t>根据《昆明市防治艾滋病工作委员会关于对2024年防治艾滋病重点工作任务进行分解的通知》，2025年，嵩明县继续实施艾滋病性病丙肝扩大检测、抗病毒治疗干预策略，充分利用社会组织，加强重点人群动员检测，转介治疗和溯源检测干预等工作，持续巩固提高3个90%目标任务。艾滋病和梅毒检测分别按照常住人口的85%和40%预算，需要检测资金150万元；按照管理艾滋病感染者360人，1500元/每人/每年计算，需要艾滋病感染者抗病毒治疗随访管理一年4次检测经费54万元，以上合计需要预算县级配套补助资金204万元。</t>
  </si>
  <si>
    <t>发现率</t>
  </si>
  <si>
    <t>艾滋病病毒感染者和病人检测发现率</t>
  </si>
  <si>
    <t>存活感染者和病人正在接受抗病毒治疗比例</t>
  </si>
  <si>
    <t>艾滋病免费抗病毒治疗任务完成率</t>
  </si>
  <si>
    <t>群众满意度</t>
  </si>
  <si>
    <t>1.持续巩固提升爱国卫生“7个专项行动”成果；
2.国家卫生县城通过复审；
3.小街镇、牛栏江镇成功申报创建为国家卫生乡镇；
4.实施慢性病“防、治、管、康”综合防控措施，巩固慢性病综合防控示范区建设成果，人均预期寿命、居民健康素养水平等核心健康评价指标逐年提升，重大慢性病过早死亡率逐年下降；
5.着力推进嵩明县县城建成区病媒生物防制（消杀）项目，鼠、蚊、蝇、蟑螂密度达到国家病媒生物密度控制水平标准C级要求；
6.广泛开展健康县城建设涉及的除四害、管慢病、家健康等7个专项行动的各项宣传工作，特别是开展慢性病核心健康知识和健康生活方式等内容宣传；
7.健康县城建设工作年度考核达标；</t>
  </si>
  <si>
    <t>鼠、蚊、蝇、蟑螂密度达到国家病媒生物密度</t>
  </si>
  <si>
    <t>达到国家病媒生物密度控制水平标准C级要求</t>
  </si>
  <si>
    <t>规定</t>
  </si>
  <si>
    <t>无烟党政机关、无烟医疗卫生机构、无烟学校建成比例</t>
  </si>
  <si>
    <t>人均预期寿命、居民健康素养水平等核心健康评价指标逐年提升</t>
  </si>
  <si>
    <t>逐年提升</t>
  </si>
  <si>
    <t>云办发〔2020〕42号</t>
  </si>
  <si>
    <t>国家卫生县和云南省健康县城考核结果通过率</t>
  </si>
  <si>
    <t>影响居民健康的主要因素得到有效控制，大幅提高健康水平</t>
  </si>
  <si>
    <t>群众对卫生状况满意率</t>
  </si>
  <si>
    <t>持续巩固国家卫生县城创建成果，完成省级病媒生物防制先进县区达标验收，为我县第四轮国家卫生县城复审奠定基础。</t>
  </si>
  <si>
    <t>重点行业和单位防蝇和防鼠设施合格率</t>
  </si>
  <si>
    <t>建成鼠、蚊、蝇、蟑螂的密度达到国家病媒生物密度控制水平标准C级要求</t>
  </si>
  <si>
    <t>省级病媒生物防制先进县区达标实收</t>
  </si>
  <si>
    <t>按新的国家卫生城市标准复审</t>
  </si>
  <si>
    <t>180</t>
  </si>
  <si>
    <t>依法监督公共卫生秩序和医疗服务活动，维护人民群众健康权益，促进和谐社会建设。具体是医疗机构、公共场所、学校卫生、生活饮用水卫生、餐饮具集中消毒服务单位、KTV、网吧、职业卫生等的卫生监管，坚持改革创新，提升效能。运用信息化等手段创新监管方式，加强全要素、全流程监管，提升执法效能。</t>
  </si>
  <si>
    <t>卫生监督业务管理</t>
  </si>
  <si>
    <t>随机抽查实际完成率</t>
  </si>
  <si>
    <t>各类卫生监督、国家双随机任务，各项专项检查</t>
  </si>
  <si>
    <t>经济效益</t>
  </si>
  <si>
    <t>卫生监督覆盖率</t>
  </si>
  <si>
    <t>卫生监督频次</t>
  </si>
  <si>
    <t>&gt;</t>
  </si>
  <si>
    <t xml:space="preserve"> 依法监督公共卫生秩序和医疗服务活动，维护人民群众健康权益，促进和谐社会建设。具体是医疗机构、公共场所、学校卫生、生活饮用水卫生、餐饮具集中消毒服务单位、KTV、网吧、职业卫生等的卫生监管，坚持改革创新，提升效能。运用信息化等手段创新监管方式，加强全要素、全流程监管，提升执法效能。</t>
  </si>
  <si>
    <t xml:space="preserve"> 随机抽查实际完成率</t>
  </si>
  <si>
    <t xml:space="preserve">卫生监督覆盖率  </t>
  </si>
  <si>
    <t xml:space="preserve">卫生监督覆盖率 </t>
  </si>
  <si>
    <t>各类卫生监督、国家双随机任务，各项专项检查 占总监督数的比率</t>
  </si>
  <si>
    <t xml:space="preserve">卫生监督频次 </t>
  </si>
  <si>
    <t>各类卫生监督、各项专项检查监督 次数</t>
  </si>
  <si>
    <t>卫生监督频次空</t>
  </si>
  <si>
    <t>做好本部门人员、公用经费保障，按规定落实编外人员各项待遇，支持部门正常履职。</t>
  </si>
  <si>
    <t>工资福利发放编外人数</t>
  </si>
  <si>
    <t>110</t>
  </si>
  <si>
    <t>反映部门（单位）实际发放编外人员数量。工资福利包括：事业人员工资、社会保险、住房公积金等。</t>
  </si>
  <si>
    <t>机构运转</t>
  </si>
  <si>
    <t>反映单位运转情况。</t>
  </si>
  <si>
    <t>单位职工满意度</t>
  </si>
  <si>
    <t>反映单位编外人员对工资福利发放的满意程度。</t>
  </si>
  <si>
    <t>提高妇幼保健服务能力</t>
  </si>
  <si>
    <t>设备采购部署及时率</t>
  </si>
  <si>
    <t>反映新购设备按时部署情况。
设备部署及时率=（及时部署设备数量/新购设备总数）*100%。</t>
  </si>
  <si>
    <t>人民群众对医疗保健服务获得感</t>
  </si>
  <si>
    <t>新购置设备投入使用服务质量提高</t>
  </si>
  <si>
    <t>设备操作人员满意度</t>
  </si>
  <si>
    <t>反映设备操作人员对新购置设备的整体满意情况。
使用人员满意度=（对购置设备满意的人数/问卷调查人数）*100%。</t>
  </si>
  <si>
    <t>做好本部门人员经费保障，按规定落实人员各项待遇，支持部门正常履职。</t>
  </si>
  <si>
    <t>工资福利发放事业人数</t>
  </si>
  <si>
    <t>106</t>
  </si>
  <si>
    <t>反映部门（单位）实际发放事业编制外人员数量。工资福利包括：事业人员工资、社会保险、住房公积金等。</t>
  </si>
  <si>
    <t>单位人员满意度</t>
  </si>
  <si>
    <t>做好本部门人员、公用经费保障，按规定落实干部职工各项待遇，支持部门正常履职。</t>
  </si>
  <si>
    <t>公用经费保障人数</t>
  </si>
  <si>
    <t>115</t>
  </si>
  <si>
    <t>反映公用经费保障部门（单位）正常运转的在职人数情况。在职人数主要指办公、会议、培训、差旅、水费、电费等公用经费中服务保障的人数。</t>
  </si>
  <si>
    <t>反映部门（单位）正常运转情况。</t>
  </si>
  <si>
    <t>反映部门（单位）人员对公用经费保障的满意程度。</t>
  </si>
  <si>
    <t>为确保单位各科室业务拓展，2025年需购置专用设备、办公设备和信息管理系统。</t>
  </si>
  <si>
    <t>反映新购设备按时部署情况。
设备部署及时率=（及时部署设备数量/新购设备总数）*100%</t>
  </si>
  <si>
    <t>反映设备操作人员对新购置设备的整体满意情况。
使用人员满意度=（对购置设备满意的人数/问卷调查人数）*100%。</t>
  </si>
  <si>
    <t>为防范严重精神障碍患者肇事肇祸案（事）件发生，落实严奖代补”）工作，根据《昆明市人民政府办公厅转发市综治办等部门关于落实严重精神障碍患者监护人监护责任实施“以奖代补”工作指导意见（试行）的通知》（昆政办﹝2015﹞156号）和《昆明市严重精神障碍患者监护人监护责任“以奖代补”工作实施方案》（昆政办﹝2016﹞15号），预计2024年嵩明县三级以上重性精神疾病患者有150人，1200元/人/年计算，需预算配套县级以奖代补资金18万元。</t>
  </si>
  <si>
    <t>在册严重精神障碍患者报告患病率</t>
  </si>
  <si>
    <t>&lt;=</t>
  </si>
  <si>
    <t>0.45%</t>
  </si>
  <si>
    <t>在册严重精神障碍患者规范管理率</t>
  </si>
  <si>
    <t>85%</t>
  </si>
  <si>
    <t>在册严重精神障碍患者治疗率</t>
  </si>
  <si>
    <t>75%</t>
  </si>
  <si>
    <t>成本指标</t>
  </si>
  <si>
    <t>经济成本指标</t>
  </si>
  <si>
    <t>项目预算控制率</t>
  </si>
  <si>
    <t xml:space="preserve"> 居民健康水平</t>
  </si>
  <si>
    <t>居民健康水平提高</t>
  </si>
  <si>
    <t>中长期</t>
  </si>
  <si>
    <t>疾病预防控制专项市级补助资金</t>
  </si>
  <si>
    <t>病媒等防治率</t>
  </si>
  <si>
    <t>保障人民身体健康</t>
  </si>
  <si>
    <t>92</t>
  </si>
  <si>
    <t>参与检查(核查)人数</t>
  </si>
  <si>
    <t>全县</t>
  </si>
  <si>
    <t>反映参与检查核查的工作人数。</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</si>
  <si>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</si>
  <si>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</si>
  <si>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</si>
  <si>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</si>
  <si>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基本公共卫生服务能力提升</t>
  </si>
  <si>
    <t>检查（核查）人员被投诉次数</t>
  </si>
  <si>
    <t>次</t>
  </si>
  <si>
    <t>反映服务对象对检查核查工作的整体满意情况。</t>
  </si>
  <si>
    <t>艾滋病，结核病防治，扩大免疫、慢性病等</t>
  </si>
  <si>
    <t>防止传染病发生</t>
  </si>
  <si>
    <t>病人满意度</t>
  </si>
  <si>
    <t>嵩明县第二人民医院2025年其他工资福利支出</t>
  </si>
  <si>
    <t>2662149.28</t>
  </si>
  <si>
    <t>反应其他工资福利支出是实际支出情况</t>
  </si>
  <si>
    <t>支出金额</t>
  </si>
  <si>
    <t>反应其他工资福利支出的及时性</t>
  </si>
  <si>
    <t>级</t>
  </si>
  <si>
    <t>反映服务对象对工资福利的整体满意情况。</t>
  </si>
  <si>
    <t>256963.44</t>
  </si>
  <si>
    <t>支出月份</t>
  </si>
  <si>
    <t>月</t>
  </si>
  <si>
    <t>反应对个人和家庭的补助月份情况</t>
  </si>
  <si>
    <t>反应对个人和家庭补助的金额情况</t>
  </si>
  <si>
    <t xml:space="preserve">反映服务对象对个人和家庭补助的整体满意情况。
</t>
  </si>
  <si>
    <t>1310000</t>
  </si>
  <si>
    <t>购置设备数量</t>
  </si>
  <si>
    <t>44</t>
  </si>
  <si>
    <t>台（套）</t>
  </si>
  <si>
    <t>反映购置数量完成情况。</t>
  </si>
  <si>
    <t>设备使用年限</t>
  </si>
  <si>
    <t>年</t>
  </si>
  <si>
    <t>反映新投入设备使用年限情况。</t>
  </si>
  <si>
    <t>使用人员满意度</t>
  </si>
  <si>
    <t>反映服务对象对购置设备的整体满意情况。
使用人员满意度=（对购置设备满意的人数/问卷调查人数）*100%。</t>
  </si>
  <si>
    <t>3960000</t>
  </si>
  <si>
    <t>反应偿还债务的成本情况</t>
  </si>
  <si>
    <t>偿还金额</t>
  </si>
  <si>
    <t>3760000</t>
  </si>
  <si>
    <t>反应2025年偿还金额</t>
  </si>
  <si>
    <t>反应债务偿还满意度</t>
  </si>
  <si>
    <t>3218068.4</t>
  </si>
  <si>
    <t>支出月数</t>
  </si>
  <si>
    <t>反应事业人员支出的及时性</t>
  </si>
  <si>
    <t>反应对事业人员支出工资支出情况</t>
  </si>
  <si>
    <t>反映服务对象对事业人员工资的整体满意情况。
满意度=（对事业人员工资满意的人数/问卷调查人数）*100%。</t>
  </si>
  <si>
    <t>1921050.72</t>
  </si>
  <si>
    <t>是否按时缴纳</t>
  </si>
  <si>
    <t>是</t>
  </si>
  <si>
    <t>反应社保缴纳的及时性</t>
  </si>
  <si>
    <t>缴纳金额</t>
  </si>
  <si>
    <t>反应社会保障缴费金额是否足额</t>
  </si>
  <si>
    <t xml:space="preserve">反映服务对象对社会保障的整体满意情况。
</t>
  </si>
  <si>
    <t>5819298</t>
  </si>
  <si>
    <t>商品和服务及时性</t>
  </si>
  <si>
    <t>&lt;</t>
  </si>
  <si>
    <t>30</t>
  </si>
  <si>
    <t>天</t>
  </si>
  <si>
    <t>反应商品和服务提供的及时性</t>
  </si>
  <si>
    <t>有效期</t>
  </si>
  <si>
    <t>反应商品和服务的有效年限情况</t>
  </si>
  <si>
    <t>反映服务对象对商品和服务的整体满意情况。
使用人员满意度=（对商品和服务满意的人数/问卷调查人数）*100%。</t>
  </si>
  <si>
    <t>100万</t>
  </si>
  <si>
    <t>建设完成年份</t>
  </si>
  <si>
    <t>2025</t>
  </si>
  <si>
    <t>2025年医疗高质量发展建设完成情况是否按时完成</t>
  </si>
  <si>
    <t>就诊人数增长量</t>
  </si>
  <si>
    <t>2025年就诊人次-上年就诊人次</t>
  </si>
  <si>
    <t>反应高质量建设后就诊人数的增长量</t>
  </si>
  <si>
    <t>反应相关健康事业发展的满意情况</t>
  </si>
  <si>
    <t>412998</t>
  </si>
  <si>
    <t>反应公积金的缴纳及时性</t>
  </si>
  <si>
    <t>金额</t>
  </si>
  <si>
    <t>反应住房公积金缴纳金额情况</t>
  </si>
  <si>
    <t>反映服务对象对公积金缴纳的整体满意情况。
满意度=（对公积金缴纳满意的人数/问卷调查人数）*100%。</t>
  </si>
  <si>
    <t>完成2025年医疗收支目标</t>
  </si>
  <si>
    <t>保障公用经费的单位数量</t>
  </si>
  <si>
    <t>2025医疗收支预算项目</t>
  </si>
  <si>
    <t>业务工作开展成效</t>
  </si>
  <si>
    <t>逐步提升</t>
  </si>
  <si>
    <t>保障居民基本医疗</t>
  </si>
  <si>
    <t>药品占比</t>
  </si>
  <si>
    <t>50</t>
  </si>
  <si>
    <t xml:space="preserve">药品占比&lt;=50%
</t>
  </si>
  <si>
    <t>基本医疗水平</t>
  </si>
  <si>
    <t>不断提高</t>
  </si>
  <si>
    <t>空基本医疗水平不断提高</t>
  </si>
  <si>
    <t>医疗服务满意度</t>
  </si>
  <si>
    <t>医疗服务满意度=85%</t>
  </si>
  <si>
    <t>用其他资金支付编外人员工资社保</t>
  </si>
  <si>
    <t>编外人员人数</t>
  </si>
  <si>
    <t>37</t>
  </si>
  <si>
    <t>个人经济收入</t>
  </si>
  <si>
    <t>50000</t>
  </si>
  <si>
    <t>元/学年</t>
  </si>
  <si>
    <t>编外人员满意度</t>
  </si>
  <si>
    <t>为人民身体健康提供医疗与预防保健服务。常见病多发病诊治护理，院前急救巡回医疗，恢复期病人康复治疗与护理。预防保健、卫生技术人员培训、乡村医生业 务培训、卫生员业务培训、初级卫生保健规划实施、合作医疗组织与管理、卫生监督与卫生信息管理。</t>
  </si>
  <si>
    <t>88</t>
  </si>
  <si>
    <t>2025年财务工作计划</t>
  </si>
  <si>
    <t>基本满意</t>
  </si>
  <si>
    <t>保障基层医疗卫生工作正常开展，支付日常公用经费开支。</t>
  </si>
  <si>
    <t>81</t>
  </si>
  <si>
    <t>人(人次、家)</t>
  </si>
  <si>
    <t>70</t>
  </si>
  <si>
    <t>药品占比&lt;=70%</t>
  </si>
  <si>
    <t>基本医疗水平不断提高</t>
  </si>
  <si>
    <t>医疗服务满意度＞=85%</t>
  </si>
  <si>
    <t>保障居民基本医疗，医疗收入提高。</t>
  </si>
  <si>
    <t>药占比</t>
  </si>
  <si>
    <t>完成得分，不完成扣分。</t>
  </si>
  <si>
    <t xml:space="preserve"> 不断提高</t>
  </si>
  <si>
    <t>较上年提高</t>
  </si>
  <si>
    <t>反映新购设备按时部署情况。
设备部署及时率=（及时部署设备数量/新购设备总数）*100%。</t>
  </si>
  <si>
    <t>持续提高得分，未提高不得分</t>
  </si>
  <si>
    <t>患者满意的调查表</t>
  </si>
  <si>
    <t>工资、社保福利发放事业人数</t>
  </si>
  <si>
    <t>25</t>
  </si>
  <si>
    <t>按照嵩明县牛栏江镇中心卫生院2025年工作计划执行</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</si>
  <si>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</si>
  <si>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</si>
  <si>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</si>
  <si>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</si>
  <si>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</si>
  <si>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</si>
  <si>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</si>
  <si>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</si>
  <si>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</si>
  <si>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</si>
  <si>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</si>
  <si>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</si>
  <si>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</si>
  <si>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</si>
  <si>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</si>
  <si>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车辆加油费</t>
  </si>
  <si>
    <t>车辆加油、添加燃料服务</t>
  </si>
  <si>
    <t>车辆维修和保养费</t>
  </si>
  <si>
    <t>车辆维修和保养服务</t>
  </si>
  <si>
    <t>车辆保险</t>
  </si>
  <si>
    <t>机动车保险服务</t>
  </si>
  <si>
    <t>办公用纸</t>
  </si>
  <si>
    <t>复印纸</t>
  </si>
  <si>
    <t>机动车加油服务</t>
  </si>
  <si>
    <t>升</t>
  </si>
  <si>
    <t>机动车维修保养服务</t>
  </si>
  <si>
    <t>不间断电源</t>
  </si>
  <si>
    <t>海尔挂式空调</t>
  </si>
  <si>
    <t>空调机</t>
  </si>
  <si>
    <t>台</t>
  </si>
  <si>
    <t>海尔立式空调</t>
  </si>
  <si>
    <t>口腔颌面锥形束计算机体层摄影设备</t>
  </si>
  <si>
    <t>口腔设备及器械</t>
  </si>
  <si>
    <t>牙科综合治疗机</t>
  </si>
  <si>
    <t>全自动化学发光分析仪</t>
  </si>
  <si>
    <t>临床检验设备</t>
  </si>
  <si>
    <t>电动吸引器</t>
  </si>
  <si>
    <t>其他医疗设备</t>
  </si>
  <si>
    <t>电子阴道镜成像系统</t>
  </si>
  <si>
    <t>短波紫外线治疗仪</t>
  </si>
  <si>
    <t>高频电刀</t>
  </si>
  <si>
    <t>宫腔镜</t>
  </si>
  <si>
    <t>光固化灯</t>
  </si>
  <si>
    <t>离心机</t>
  </si>
  <si>
    <t>人体成分分析仪</t>
  </si>
  <si>
    <t>医用冷藏冰箱</t>
  </si>
  <si>
    <t>亿方妇科治疗仪</t>
  </si>
  <si>
    <t>阴道炎诊断分析仪</t>
  </si>
  <si>
    <t>婴儿培养蓝光治疗仪</t>
  </si>
  <si>
    <t>LIS系统</t>
  </si>
  <si>
    <t>通用应用软件</t>
  </si>
  <si>
    <t>PACS系统</t>
  </si>
  <si>
    <t>国家传染病智能监测预警前置系统</t>
  </si>
  <si>
    <t>医共体信息系统</t>
  </si>
  <si>
    <t>救护车</t>
  </si>
  <si>
    <t>医疗车</t>
  </si>
  <si>
    <t>辆</t>
  </si>
  <si>
    <t>X射线骨龄仪</t>
  </si>
  <si>
    <t>医用 X 线诊断设备</t>
  </si>
  <si>
    <t>综合楼改造装修</t>
  </si>
  <si>
    <t>装修工程</t>
  </si>
  <si>
    <t>栋</t>
  </si>
  <si>
    <t>保安服务费</t>
  </si>
  <si>
    <t>保安服务</t>
  </si>
  <si>
    <t>车辆加油服务</t>
  </si>
  <si>
    <t>车辆维修保养服务</t>
  </si>
  <si>
    <t>高速气涡轮手机</t>
  </si>
  <si>
    <t>支</t>
  </si>
  <si>
    <t>洁牙机手柄</t>
  </si>
  <si>
    <t>磁刺激仪</t>
  </si>
  <si>
    <t>胎心监护仪</t>
  </si>
  <si>
    <t>心电监护仪</t>
  </si>
  <si>
    <t>婴幼儿精密体检仪</t>
  </si>
  <si>
    <t>麻醉机</t>
  </si>
  <si>
    <t>手术室设备及附件</t>
  </si>
  <si>
    <t>微波治疗仪</t>
  </si>
  <si>
    <t>物理治疗、康复及体育治疗仪器设备</t>
  </si>
  <si>
    <t>彩色多普勒超声诊断仪</t>
  </si>
  <si>
    <t>医用超声波仪器及设备</t>
  </si>
  <si>
    <t>超声多普勒胎心监测仪</t>
  </si>
  <si>
    <t>超声骨强度仪</t>
  </si>
  <si>
    <t>车辆用油</t>
  </si>
  <si>
    <t>车辆维修保养</t>
  </si>
  <si>
    <t>办公家具</t>
  </si>
  <si>
    <t>其他台、桌类</t>
  </si>
  <si>
    <t>会计审计服务费</t>
  </si>
  <si>
    <t>审计服务</t>
  </si>
  <si>
    <t>后勤水电服务外包</t>
  </si>
  <si>
    <t>物业管理服务</t>
  </si>
  <si>
    <t>标签打印机</t>
  </si>
  <si>
    <t>A4黑白打印机</t>
  </si>
  <si>
    <t>供墨打印机</t>
  </si>
  <si>
    <t>激光打印机</t>
  </si>
  <si>
    <t>便携式电脑（笔记本）</t>
  </si>
  <si>
    <t>便携式计算机</t>
  </si>
  <si>
    <t>电动手术床</t>
  </si>
  <si>
    <t>病房护理及医院设备</t>
  </si>
  <si>
    <t>复印机</t>
  </si>
  <si>
    <t>急救和生命支持设备</t>
  </si>
  <si>
    <t>转运呼吸机</t>
  </si>
  <si>
    <t>除颤仪</t>
  </si>
  <si>
    <t>介/植入诊断和治疗用器械</t>
  </si>
  <si>
    <t>干式溶浆机</t>
  </si>
  <si>
    <t>化学发光检测仪</t>
  </si>
  <si>
    <t>尿流动力学检查仪</t>
  </si>
  <si>
    <t>全自动粪便分析仪</t>
  </si>
  <si>
    <t>全自动酶免分析仪</t>
  </si>
  <si>
    <t>票据打印机（热敏）</t>
  </si>
  <si>
    <t>票据打印机</t>
  </si>
  <si>
    <t>票据打印机（针式）</t>
  </si>
  <si>
    <t>DSA 3DRA软件</t>
  </si>
  <si>
    <t>动脉硬化测定仪</t>
  </si>
  <si>
    <t>儿童营养综合监测系统</t>
  </si>
  <si>
    <t>儿童综合素质测评</t>
  </si>
  <si>
    <t>腹直肌分离诊疗工作站</t>
  </si>
  <si>
    <t>红外线治疗仪</t>
  </si>
  <si>
    <t>激光机（皮肤美容）</t>
  </si>
  <si>
    <t>其他医疗设备购置</t>
  </si>
  <si>
    <t>全自动血库系统</t>
  </si>
  <si>
    <t>射频治疗仪</t>
  </si>
  <si>
    <t>声阻抗</t>
  </si>
  <si>
    <t>数字胃肠机</t>
  </si>
  <si>
    <t>胎监中央监护系统</t>
  </si>
  <si>
    <t>西山动力系统铣刀手柄</t>
  </si>
  <si>
    <t>把</t>
  </si>
  <si>
    <t>新生儿专用心电监护仪</t>
  </si>
  <si>
    <t>心电监护</t>
  </si>
  <si>
    <t>心理CT系统</t>
  </si>
  <si>
    <t>眼底成像系统</t>
  </si>
  <si>
    <t>主动脉球囊反搏泵</t>
  </si>
  <si>
    <t>神经手术显微镜</t>
  </si>
  <si>
    <t>手术器械</t>
  </si>
  <si>
    <t>台式办公电脑</t>
  </si>
  <si>
    <t>台式计算机</t>
  </si>
  <si>
    <t>水处理机</t>
  </si>
  <si>
    <t>体外循环设备</t>
  </si>
  <si>
    <t>血液透析机</t>
  </si>
  <si>
    <t>自体血液回输机</t>
  </si>
  <si>
    <t>投影仪</t>
  </si>
  <si>
    <t>干涉波疼痛治疗仪</t>
  </si>
  <si>
    <t>空气压力治疗仪</t>
  </si>
  <si>
    <t>生物测量仪</t>
  </si>
  <si>
    <t>全自动清洗机</t>
  </si>
  <si>
    <t>消毒灭菌设备及器具</t>
  </si>
  <si>
    <t>特种专业技术用车采购项目（救护车）</t>
  </si>
  <si>
    <t>特种专业技术用车采购项目（体检车）</t>
  </si>
  <si>
    <t>便携式彩超</t>
  </si>
  <si>
    <t>彩超可视人流系统</t>
  </si>
  <si>
    <t>彩超全身机（穿刺介入及超声造影）</t>
  </si>
  <si>
    <t>超声乳化仪</t>
  </si>
  <si>
    <t>多普勒超声检查仪</t>
  </si>
  <si>
    <t>前列腺穿刺B超</t>
  </si>
  <si>
    <t>重症超声</t>
  </si>
  <si>
    <t>儿童肺功能检测仪</t>
  </si>
  <si>
    <t>医用电子生理参数检测仪器设备</t>
  </si>
  <si>
    <t>颅内压检测仪</t>
  </si>
  <si>
    <t>视频眼震电图仪</t>
  </si>
  <si>
    <t>胃功能7项检测仪</t>
  </si>
  <si>
    <t>速迈2.5倍手术显微镜</t>
  </si>
  <si>
    <t>医用光学仪器</t>
  </si>
  <si>
    <t>4K腹腔镜</t>
  </si>
  <si>
    <t>医用内窥镜</t>
  </si>
  <si>
    <t>超声内镜</t>
  </si>
  <si>
    <t>等离子电切镜</t>
  </si>
  <si>
    <t>电子支气管镜子</t>
  </si>
  <si>
    <t>高清宫腔镜摄像系统</t>
  </si>
  <si>
    <t>宫腔镜摄像系统、光源系统、刨削系统</t>
  </si>
  <si>
    <t>脑室镜</t>
  </si>
  <si>
    <t>内镜摄像系统</t>
  </si>
  <si>
    <t>神经内镜</t>
  </si>
  <si>
    <t>胃肠镜（2胃2肠1主机）</t>
  </si>
  <si>
    <t>行业应用软件</t>
  </si>
  <si>
    <t>嵩明县人民医院2025年至2027年药品采购</t>
  </si>
  <si>
    <t>其他医药品</t>
  </si>
  <si>
    <t>车辆加油、添加燃油服务</t>
  </si>
  <si>
    <t>印刷服务费</t>
  </si>
  <si>
    <t>其他印刷服务</t>
  </si>
  <si>
    <t>绿化管护费</t>
  </si>
  <si>
    <t>物管费</t>
  </si>
  <si>
    <t>LED显示屏</t>
  </si>
  <si>
    <t>打印机</t>
  </si>
  <si>
    <t>服务器</t>
  </si>
  <si>
    <t>软件正版化-办公软件</t>
  </si>
  <si>
    <t>基础软件</t>
  </si>
  <si>
    <t>除颤监护仪</t>
  </si>
  <si>
    <t>交换机</t>
  </si>
  <si>
    <t>交换设备</t>
  </si>
  <si>
    <t>快速POCT检测仪</t>
  </si>
  <si>
    <t>网络安全服务杀毒软件</t>
  </si>
  <si>
    <t>其他计算机软件</t>
  </si>
  <si>
    <t>台式电脑</t>
  </si>
  <si>
    <t>BOBATH床</t>
  </si>
  <si>
    <t>OT综合训练台</t>
  </si>
  <si>
    <t>步态与平衡功能训练评估系统</t>
  </si>
  <si>
    <t>超激光疼痛治疗仪</t>
  </si>
  <si>
    <t>超声治疗仪（探头+吸附）</t>
  </si>
  <si>
    <t>抽屉式阶梯</t>
  </si>
  <si>
    <t>床边下肢主被动训练系统</t>
  </si>
  <si>
    <t>电动起立床</t>
  </si>
  <si>
    <t>滚筒</t>
  </si>
  <si>
    <t>简易运动训练套装</t>
  </si>
  <si>
    <t>矫正镜</t>
  </si>
  <si>
    <t>空气波压力循环治疗仪</t>
  </si>
  <si>
    <t>肋木</t>
  </si>
  <si>
    <t>牵引网架 （网架和床）</t>
  </si>
  <si>
    <t>认知功能评估和训练软件(基础)</t>
  </si>
  <si>
    <t>三段多体位治疗床</t>
  </si>
  <si>
    <t>三维干扰电治疗仪</t>
  </si>
  <si>
    <t>上下肢主被动训练系统</t>
  </si>
  <si>
    <t>上肢康复机器人</t>
  </si>
  <si>
    <t>生物刺激反馈仪</t>
  </si>
  <si>
    <t>生物反馈刺激仪(吞咽成人版)</t>
  </si>
  <si>
    <t>数字OT评估与训练系统</t>
  </si>
  <si>
    <t>腕关节智能康复机器人</t>
  </si>
  <si>
    <t>小数字OT训练系统</t>
  </si>
  <si>
    <t>楔形垫</t>
  </si>
  <si>
    <t>悬吊康复训练系统 （不含床，含培训）</t>
  </si>
  <si>
    <t>训练用扶梯（双向）</t>
  </si>
  <si>
    <t>医用跑台</t>
  </si>
  <si>
    <t>诊疗台</t>
  </si>
  <si>
    <t>踝关节智能康复机器人</t>
  </si>
  <si>
    <t>液晶显示器</t>
  </si>
  <si>
    <t>螺旋CT</t>
  </si>
  <si>
    <t>动态血压监护仪</t>
  </si>
  <si>
    <t>动态血压心电图监护仪</t>
  </si>
  <si>
    <t>无影灯</t>
  </si>
  <si>
    <t>纤维支气管镜</t>
  </si>
  <si>
    <t>康复科信息系统</t>
  </si>
  <si>
    <t>手术床</t>
  </si>
  <si>
    <t>经颅超声神经肌肉刺激治疗仪</t>
  </si>
  <si>
    <t>盆底生物反馈仪</t>
  </si>
  <si>
    <t>坐浴熏洗椅</t>
  </si>
  <si>
    <t>煎药机</t>
  </si>
  <si>
    <t>中医器械设备</t>
  </si>
  <si>
    <t>中医综合诊断系统（四诊仪）</t>
  </si>
  <si>
    <t>车辆保险费</t>
  </si>
  <si>
    <t>采购复印纸</t>
  </si>
  <si>
    <t>扫描仪</t>
  </si>
  <si>
    <t>车辆加油</t>
  </si>
  <si>
    <t>车辆维修</t>
  </si>
  <si>
    <t>充值下乡加油卡</t>
  </si>
  <si>
    <t>采购投影仪</t>
  </si>
  <si>
    <t>彩色打印机</t>
  </si>
  <si>
    <t>A4彩色打印机</t>
  </si>
  <si>
    <t>电梯</t>
  </si>
  <si>
    <t>多功能打印机</t>
  </si>
  <si>
    <t>其他打印机</t>
  </si>
  <si>
    <t>台式计算机设备</t>
  </si>
  <si>
    <t>救护车保险费</t>
  </si>
  <si>
    <t>其他服务</t>
  </si>
  <si>
    <t>救护车加油</t>
  </si>
  <si>
    <t>物业费</t>
  </si>
  <si>
    <t>救护车维修</t>
  </si>
  <si>
    <t>其他维修和保养服务</t>
  </si>
  <si>
    <t>印刷品制作</t>
  </si>
  <si>
    <t>设备采购（CT)</t>
  </si>
  <si>
    <t>办公设备维修</t>
  </si>
  <si>
    <t>办公设备维修和保养服务</t>
  </si>
  <si>
    <t>公务用车加油费</t>
  </si>
  <si>
    <t>公务用车维修保养费</t>
  </si>
  <si>
    <t>公务用车保险</t>
  </si>
  <si>
    <t>印刷品</t>
  </si>
  <si>
    <t>办公设备采购</t>
  </si>
  <si>
    <t>办公设备</t>
  </si>
  <si>
    <t>批</t>
  </si>
  <si>
    <t>办公用品采购</t>
  </si>
  <si>
    <t>其他办公用品</t>
  </si>
  <si>
    <t>设备采购</t>
  </si>
  <si>
    <t>设备</t>
  </si>
  <si>
    <t>物业管理服务采购</t>
  </si>
  <si>
    <t>硒鼓、粉盒</t>
  </si>
  <si>
    <t>印刷品采购</t>
  </si>
  <si>
    <t>印刷和出版服务</t>
  </si>
  <si>
    <t>救护车使用油</t>
  </si>
  <si>
    <t>采购办公用纸、复印纸</t>
  </si>
  <si>
    <t>件</t>
  </si>
  <si>
    <t>公文用纸、资料汇编、信封印刷服务</t>
  </si>
  <si>
    <t>救护车使用保险费</t>
  </si>
  <si>
    <t>救护车维修费</t>
  </si>
  <si>
    <t>其他车辆维修和保养服务</t>
  </si>
  <si>
    <t>购买笔记本电脑</t>
  </si>
  <si>
    <t>购买复印、打印机</t>
  </si>
  <si>
    <t>购买票据打印机</t>
  </si>
  <si>
    <t>购买台式电脑</t>
  </si>
  <si>
    <t>购买B超机</t>
  </si>
  <si>
    <t>车辆维修和保养</t>
  </si>
  <si>
    <t>电梯安装</t>
  </si>
  <si>
    <t>箱</t>
  </si>
  <si>
    <t>维修费</t>
  </si>
  <si>
    <t>计算机设备维修和保养服务</t>
  </si>
  <si>
    <t>办公用品</t>
  </si>
  <si>
    <t>硒鼓</t>
  </si>
  <si>
    <t>其他硒鼓、粉盒</t>
  </si>
  <si>
    <t>B超机</t>
  </si>
  <si>
    <t>办公设备维修和保养</t>
  </si>
  <si>
    <t>笔记本电脑</t>
  </si>
  <si>
    <t>公务用车燃油费</t>
  </si>
  <si>
    <t>公务用车车辆维修和保养</t>
  </si>
  <si>
    <t>冰箱</t>
  </si>
  <si>
    <t>电冰箱</t>
  </si>
  <si>
    <t>办公耗材</t>
  </si>
  <si>
    <t>公务用车车辆保险费</t>
  </si>
  <si>
    <t>空调</t>
  </si>
  <si>
    <t>空调机组</t>
  </si>
  <si>
    <t>医疗设备</t>
  </si>
  <si>
    <t>医疗印刷品</t>
  </si>
  <si>
    <t>物业管理</t>
  </si>
  <si>
    <t>公务用车车辆维修</t>
  </si>
  <si>
    <t>医疗文书印刷</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</si>
  <si>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</si>
  <si>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</si>
  <si>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</si>
  <si>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</si>
  <si>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</si>
  <si>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</si>
  <si>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</si>
  <si>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</si>
  <si>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</si>
  <si>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</si>
  <si>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公务车车辆维修和保养服务</t>
  </si>
  <si>
    <t>公务用车辆维修和保养服务</t>
  </si>
  <si>
    <t>预算09-1表</t>
  </si>
  <si>
    <t>单位名称（项目）</t>
  </si>
  <si>
    <t>地区</t>
  </si>
  <si>
    <t>杨林经开区</t>
  </si>
  <si>
    <t>说明：嵩明县卫生健康局2025年无对下转移支付，故本表为空表。</t>
  </si>
  <si>
    <t>预算09-2表</t>
  </si>
  <si>
    <t>说明：嵩明县卫生健康局2025年无对下转移支付绩效目标，故本表为空表。</t>
  </si>
  <si>
    <t>预算10表</t>
  </si>
  <si>
    <t>资产类别</t>
  </si>
  <si>
    <t>资产分类代码.名称</t>
  </si>
  <si>
    <t>资产名称</t>
  </si>
  <si>
    <t>计量单位</t>
  </si>
  <si>
    <t>财政部门批复数（元）</t>
  </si>
  <si>
    <t>单价</t>
  </si>
  <si>
    <t>A02 设备</t>
  </si>
  <si>
    <t>A02320300 医用电子生理参数检测仪器设备</t>
  </si>
  <si>
    <t>A02320400 医用光学仪器</t>
  </si>
  <si>
    <t>A02320500 医用超声波仪器及设备</t>
  </si>
  <si>
    <t>彩超全身机</t>
  </si>
  <si>
    <t>A02320600 医用激光仪器及设备</t>
  </si>
  <si>
    <t>氦氖激光治疗仪</t>
  </si>
  <si>
    <t>A02320700 医用内窥镜</t>
  </si>
  <si>
    <t>腹腔镜下旋切器</t>
  </si>
  <si>
    <t>A02320800 物理治疗、康复及体育治疗仪器设备</t>
  </si>
  <si>
    <t>骨伤康复治疗仪</t>
  </si>
  <si>
    <t>双下肢气压治疗</t>
  </si>
  <si>
    <t>恒温箱</t>
  </si>
  <si>
    <t>A02321900 临床检验设备</t>
  </si>
  <si>
    <t>A02322500 急救和生命支持设备</t>
  </si>
  <si>
    <t>微量泵</t>
  </si>
  <si>
    <t>排痰治疗仪</t>
  </si>
  <si>
    <t>A02322700 病房护理及医院设备</t>
  </si>
  <si>
    <t>熏蒸床</t>
  </si>
  <si>
    <t>多功能翻身床</t>
  </si>
  <si>
    <t>A02322800 消毒灭菌设备及器具</t>
  </si>
  <si>
    <t>A02329900 其他医疗设备</t>
  </si>
  <si>
    <t>布朗式架</t>
  </si>
  <si>
    <t>CPM机肢体智能运动训练治疗护理器</t>
  </si>
  <si>
    <t>A02010108 便携式计算机</t>
  </si>
  <si>
    <t>A05 家具和用品</t>
  </si>
  <si>
    <t>A05010502 文件柜</t>
  </si>
  <si>
    <t>文件柜</t>
  </si>
  <si>
    <t>组</t>
  </si>
  <si>
    <t>预算11表</t>
  </si>
  <si>
    <t>上级补助</t>
  </si>
  <si>
    <t>说明：嵩明县卫生健康局2025年无上级转移支付补助项目支出，故本表为空表。</t>
  </si>
  <si>
    <t>预算12表</t>
  </si>
  <si>
    <t>项目级次</t>
  </si>
  <si>
    <t>313 事业发展类</t>
  </si>
  <si>
    <t>本级</t>
  </si>
  <si>
    <t>311 专项业务类</t>
  </si>
  <si>
    <t>312 民生类</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</si>
</sst>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
    <numFmt numFmtId="179" formatCode="#,##0.00;\-#,##0.00;;@"/>
    <numFmt numFmtId="180" formatCode="yyyy/mm/dd"/>
    <numFmt numFmtId="181" formatCode="0.00_ "/>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134"/>
    </font>
    <font>
      <sz val="10"/>
      <color theme="1"/>
      <name val="宋体"/>
      <charset val="134"/>
    </font>
    <font>
      <b/>
      <sz val="10"/>
      <color theme="1"/>
      <name val="宋体"/>
      <charset val="134"/>
      <scheme val="minor"/>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0" fillId="0" borderId="7">
      <alignment horizontal="right" vertical="center"/>
    </xf>
    <xf numFmtId="0" fontId="18"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80" fontId="20" fillId="0" borderId="7">
      <alignment horizontal="right" vertical="center"/>
    </xf>
    <xf numFmtId="0" fontId="24" fillId="0" borderId="0" applyNumberFormat="0" applyFill="0" applyBorder="0" applyAlignment="0" applyProtection="0">
      <alignment vertical="center"/>
    </xf>
    <xf numFmtId="0" fontId="0" fillId="8" borderId="18"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22" fillId="10" borderId="0" applyNumberFormat="0" applyBorder="0" applyAlignment="0" applyProtection="0">
      <alignment vertical="center"/>
    </xf>
    <xf numFmtId="0" fontId="25" fillId="0" borderId="20" applyNumberFormat="0" applyFill="0" applyAlignment="0" applyProtection="0">
      <alignment vertical="center"/>
    </xf>
    <xf numFmtId="0" fontId="22" fillId="11" borderId="0" applyNumberFormat="0" applyBorder="0" applyAlignment="0" applyProtection="0">
      <alignment vertical="center"/>
    </xf>
    <xf numFmtId="0" fontId="31" fillId="12" borderId="21" applyNumberFormat="0" applyAlignment="0" applyProtection="0">
      <alignment vertical="center"/>
    </xf>
    <xf numFmtId="0" fontId="32" fillId="12" borderId="17" applyNumberFormat="0" applyAlignment="0" applyProtection="0">
      <alignment vertical="center"/>
    </xf>
    <xf numFmtId="0" fontId="33" fillId="13" borderId="22" applyNumberFormat="0" applyAlignment="0" applyProtection="0">
      <alignment vertical="center"/>
    </xf>
    <xf numFmtId="0" fontId="18"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10" fontId="20" fillId="0" borderId="7">
      <alignment horizontal="right" vertical="center"/>
    </xf>
    <xf numFmtId="0" fontId="18" fillId="18" borderId="0" applyNumberFormat="0" applyBorder="0" applyAlignment="0" applyProtection="0">
      <alignment vertical="center"/>
    </xf>
    <xf numFmtId="0" fontId="2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2" fillId="28" borderId="0" applyNumberFormat="0" applyBorder="0" applyAlignment="0" applyProtection="0">
      <alignment vertical="center"/>
    </xf>
    <xf numFmtId="0" fontId="18"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8" fillId="32" borderId="0" applyNumberFormat="0" applyBorder="0" applyAlignment="0" applyProtection="0">
      <alignment vertical="center"/>
    </xf>
    <xf numFmtId="0" fontId="22" fillId="33" borderId="0" applyNumberFormat="0" applyBorder="0" applyAlignment="0" applyProtection="0">
      <alignment vertical="center"/>
    </xf>
    <xf numFmtId="179" fontId="20" fillId="0" borderId="7">
      <alignment horizontal="right" vertical="center"/>
    </xf>
    <xf numFmtId="49" fontId="20" fillId="0" borderId="7">
      <alignment horizontal="left" vertical="center" wrapText="1"/>
    </xf>
    <xf numFmtId="179" fontId="20" fillId="0" borderId="7">
      <alignment horizontal="right" vertical="center"/>
    </xf>
    <xf numFmtId="176" fontId="20" fillId="0" borderId="7">
      <alignment horizontal="right" vertical="center"/>
    </xf>
    <xf numFmtId="178" fontId="20" fillId="0" borderId="7">
      <alignment horizontal="right" vertical="center"/>
    </xf>
  </cellStyleXfs>
  <cellXfs count="21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0" borderId="0" xfId="0" applyFont="1" applyAlignment="1">
      <alignment horizontal="left" vertical="center"/>
    </xf>
    <xf numFmtId="178" fontId="5" fillId="0" borderId="7" xfId="56" applyFont="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0" borderId="0" xfId="0" applyFont="1" applyAlignment="1">
      <alignment horizontal="right"/>
    </xf>
    <xf numFmtId="0" fontId="2" fillId="0" borderId="11" xfId="0" applyFont="1" applyBorder="1" applyAlignment="1">
      <alignment horizontal="left" vertical="center"/>
    </xf>
    <xf numFmtId="0" fontId="2" fillId="0" borderId="11" xfId="0" applyFont="1" applyBorder="1" applyAlignment="1" applyProtection="1">
      <alignment horizontal="left" vertical="center" wrapText="1"/>
      <protection locked="0"/>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181" fontId="15" fillId="0" borderId="7" xfId="54" applyNumberFormat="1" applyFont="1">
      <alignment horizontal="right" vertical="center"/>
    </xf>
    <xf numFmtId="0" fontId="2" fillId="2" borderId="1" xfId="0" applyFont="1" applyFill="1" applyBorder="1" applyAlignment="1">
      <alignment horizontal="left" vertical="center" wrapText="1" indent="1"/>
    </xf>
    <xf numFmtId="181" fontId="15" fillId="0" borderId="1" xfId="54" applyNumberFormat="1" applyFont="1" applyBorder="1">
      <alignment horizontal="right" vertical="center"/>
    </xf>
    <xf numFmtId="0" fontId="2" fillId="2" borderId="14" xfId="0" applyFont="1" applyFill="1" applyBorder="1" applyAlignment="1">
      <alignment horizontal="left" vertical="center" wrapText="1" indent="2"/>
    </xf>
    <xf numFmtId="181" fontId="0" fillId="0" borderId="14" xfId="0" applyNumberFormat="1" applyFont="1" applyBorder="1"/>
    <xf numFmtId="0" fontId="2" fillId="2" borderId="14" xfId="0" applyFont="1" applyFill="1" applyBorder="1" applyAlignment="1">
      <alignment horizontal="left" vertical="center" wrapText="1" indent="1"/>
    </xf>
    <xf numFmtId="0" fontId="2" fillId="2" borderId="14"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left" vertical="center"/>
    </xf>
    <xf numFmtId="181" fontId="0" fillId="0" borderId="0" xfId="0" applyNumberFormat="1"/>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181" fontId="5" fillId="0" borderId="7" xfId="0" applyNumberFormat="1" applyFont="1" applyBorder="1" applyAlignment="1">
      <alignment horizontal="right" vertical="center"/>
    </xf>
    <xf numFmtId="181" fontId="16" fillId="0" borderId="7" xfId="0" applyNumberFormat="1" applyFont="1" applyBorder="1" applyAlignment="1">
      <alignment horizontal="right" vertical="center"/>
    </xf>
    <xf numFmtId="181" fontId="16" fillId="0" borderId="7" xfId="54" applyNumberFormat="1" applyFont="1" applyAlignment="1">
      <alignment horizontal="right" vertical="center"/>
    </xf>
    <xf numFmtId="0" fontId="2" fillId="2" borderId="1" xfId="0" applyFont="1" applyFill="1" applyBorder="1" applyAlignment="1" applyProtection="1">
      <alignment horizontal="left" vertical="center" wrapText="1" indent="1"/>
      <protection locked="0"/>
    </xf>
    <xf numFmtId="181" fontId="16" fillId="0" borderId="1" xfId="0" applyNumberFormat="1" applyFont="1" applyBorder="1" applyAlignment="1">
      <alignment horizontal="right" vertical="center"/>
    </xf>
    <xf numFmtId="181" fontId="16" fillId="0" borderId="1" xfId="54" applyNumberFormat="1" applyFont="1" applyBorder="1" applyAlignment="1">
      <alignment horizontal="right" vertical="center"/>
    </xf>
    <xf numFmtId="0" fontId="0" fillId="0" borderId="15" xfId="0" applyBorder="1" applyAlignment="1">
      <alignment horizontal="center"/>
    </xf>
    <xf numFmtId="0" fontId="0" fillId="0" borderId="16" xfId="0" applyBorder="1" applyAlignment="1">
      <alignment horizontal="center"/>
    </xf>
    <xf numFmtId="181" fontId="17" fillId="0" borderId="14" xfId="0" applyNumberFormat="1" applyFont="1" applyBorder="1" applyAlignment="1">
      <alignment vertical="center"/>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179" fontId="5" fillId="0" borderId="1" xfId="54" applyFont="1" applyBorder="1">
      <alignment horizontal="right" vertical="center"/>
    </xf>
    <xf numFmtId="0" fontId="0" fillId="0" borderId="14" xfId="0" applyBorder="1"/>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JJ401\AppData\Local\Temp\360zip$Temp\360$0\&#23913;&#26126;&#21439;&#21355;&#29983;&#20581;&#24247;&#23616;&#39044;&#31639;&#25209;&#22797;&#38468;&#34920;%20(&#23913;&#26126;).e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JJ401\AppData\Local\Temp\360zip$Temp\360$0\&#23913;&#26126;&#21439;&#21355;&#29983;&#20581;&#24247;&#23616;&#39044;&#31639;&#25209;&#22797;&#38468;&#34920;%20(&#32463;&#24320;&#21306;).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财务收支预算总表01-1"/>
      <sheetName val="部门收入预算表01-2"/>
      <sheetName val="部门支出预算表01-3"/>
      <sheetName val="部门财政拨款收支预算总表02-1"/>
      <sheetName val="一般公共预算支出预算表02-2"/>
      <sheetName val="一般公共预算“三公”经费支出预算表03"/>
      <sheetName val="部门基本支出预算表04"/>
      <sheetName val="部门项目支出预算表05-1"/>
      <sheetName val="部门项目支出绩效目标表05-2"/>
      <sheetName val="部门政府性基金预算支出预算表06"/>
      <sheetName val="部门政府采购预算表07"/>
      <sheetName val="部门政府购买服务预算表08"/>
      <sheetName val="对下转移支付预算表09-1"/>
      <sheetName val="对下转移支付绩效目标表09-2"/>
      <sheetName val="新增资产配置表10"/>
      <sheetName val="上级转移支付补助项目支出预算表11"/>
      <sheetName val="部门项目中期规划预算表12"/>
    </sheetNames>
    <sheetDataSet>
      <sheetData sheetId="0" refreshError="1">
        <row r="6">
          <cell r="B6">
            <v>52783049.43</v>
          </cell>
        </row>
        <row r="13">
          <cell r="D13">
            <v>7079200.49</v>
          </cell>
        </row>
        <row r="14">
          <cell r="D14">
            <v>551492277.11</v>
          </cell>
        </row>
        <row r="17">
          <cell r="D17">
            <v>8643.9</v>
          </cell>
        </row>
        <row r="24">
          <cell r="D24">
            <v>2812536.48</v>
          </cell>
        </row>
        <row r="32">
          <cell r="B32">
            <v>561592657.98</v>
          </cell>
        </row>
        <row r="32">
          <cell r="D32">
            <v>561592657.98</v>
          </cell>
        </row>
        <row r="36">
          <cell r="D36">
            <v>561592657.98</v>
          </cell>
        </row>
      </sheetData>
      <sheetData sheetId="1" refreshError="1"/>
      <sheetData sheetId="2" refreshError="1">
        <row r="7">
          <cell r="C7">
            <v>7079200.49</v>
          </cell>
          <cell r="D7">
            <v>5368326.94</v>
          </cell>
          <cell r="E7">
            <v>5368326.94</v>
          </cell>
        </row>
        <row r="7">
          <cell r="J7">
            <v>1710873.55</v>
          </cell>
          <cell r="K7">
            <v>1710873.55</v>
          </cell>
        </row>
        <row r="8">
          <cell r="C8">
            <v>6769352.48</v>
          </cell>
          <cell r="D8">
            <v>5161718</v>
          </cell>
          <cell r="E8">
            <v>5161718</v>
          </cell>
        </row>
        <row r="8">
          <cell r="J8">
            <v>1607634.48</v>
          </cell>
          <cell r="K8">
            <v>1607634.48</v>
          </cell>
        </row>
        <row r="9">
          <cell r="E9">
            <v>774496</v>
          </cell>
        </row>
        <row r="10">
          <cell r="E10">
            <v>1720627</v>
          </cell>
        </row>
        <row r="11">
          <cell r="E11">
            <v>2666595</v>
          </cell>
        </row>
        <row r="13">
          <cell r="E13">
            <v>57096</v>
          </cell>
        </row>
        <row r="14">
          <cell r="E14">
            <v>57096</v>
          </cell>
        </row>
        <row r="15">
          <cell r="E15">
            <v>54000</v>
          </cell>
        </row>
        <row r="16">
          <cell r="E16">
            <v>54000</v>
          </cell>
        </row>
        <row r="17">
          <cell r="E17">
            <v>95512.94</v>
          </cell>
        </row>
        <row r="18">
          <cell r="E18">
            <v>95512.94</v>
          </cell>
        </row>
        <row r="19">
          <cell r="E19">
            <v>30472674.01</v>
          </cell>
          <cell r="F19">
            <v>14542510</v>
          </cell>
        </row>
        <row r="20">
          <cell r="E20">
            <v>3093734</v>
          </cell>
          <cell r="F20">
            <v>1180000</v>
          </cell>
        </row>
        <row r="21">
          <cell r="E21">
            <v>3093734</v>
          </cell>
        </row>
        <row r="22">
          <cell r="F22">
            <v>1180000</v>
          </cell>
        </row>
        <row r="27">
          <cell r="E27">
            <v>815220</v>
          </cell>
        </row>
        <row r="29">
          <cell r="E29">
            <v>815220</v>
          </cell>
        </row>
        <row r="42">
          <cell r="E42">
            <v>424266.1</v>
          </cell>
        </row>
        <row r="43">
          <cell r="E43">
            <v>1283528.97</v>
          </cell>
        </row>
        <row r="44">
          <cell r="E44">
            <v>779550.7</v>
          </cell>
        </row>
        <row r="45">
          <cell r="E45">
            <v>106034.24</v>
          </cell>
        </row>
        <row r="54">
          <cell r="E54">
            <v>2399538.48</v>
          </cell>
        </row>
        <row r="55">
          <cell r="E55">
            <v>38240539.43</v>
          </cell>
          <cell r="F55">
            <v>14542510</v>
          </cell>
          <cell r="G55">
            <v>200000</v>
          </cell>
        </row>
        <row r="55">
          <cell r="K55">
            <v>507179353.84</v>
          </cell>
        </row>
        <row r="55">
          <cell r="M55">
            <v>485837.11</v>
          </cell>
        </row>
        <row r="55">
          <cell r="O55">
            <v>944417.6</v>
          </cell>
        </row>
      </sheetData>
      <sheetData sheetId="3" refreshError="1">
        <row r="7">
          <cell r="B7">
            <v>52783049.43</v>
          </cell>
        </row>
        <row r="8">
          <cell r="B8">
            <v>200000</v>
          </cell>
        </row>
        <row r="14">
          <cell r="D14">
            <v>5368326.94</v>
          </cell>
        </row>
        <row r="15">
          <cell r="D15">
            <v>45015184.01</v>
          </cell>
        </row>
        <row r="17">
          <cell r="D17">
            <v>200000</v>
          </cell>
        </row>
        <row r="25">
          <cell r="D25">
            <v>2399538.48</v>
          </cell>
        </row>
        <row r="34">
          <cell r="D34">
            <v>52983049.43</v>
          </cell>
        </row>
      </sheetData>
      <sheetData sheetId="4" refreshError="1"/>
      <sheetData sheetId="5" refreshError="1"/>
      <sheetData sheetId="6" refreshError="1">
        <row r="145">
          <cell r="I145">
            <v>38240539.43</v>
          </cell>
        </row>
        <row r="145">
          <cell r="M145">
            <v>38240539.43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财务收支预算总表01-1"/>
      <sheetName val="部门收入预算表01-2"/>
      <sheetName val="部门支出预算表01-3"/>
      <sheetName val="部门财政拨款收支预算总表02-1"/>
      <sheetName val="一般公共预算支出预算表02-2"/>
      <sheetName val="一般公共预算“三公”经费支出预算表03"/>
      <sheetName val="部门基本支出预算表04"/>
      <sheetName val="部门项目支出预算表05-1"/>
      <sheetName val="部门项目支出绩效目标表05-2"/>
      <sheetName val="部门政府性基金预算支出预算表06"/>
      <sheetName val="部门政府采购预算表07"/>
      <sheetName val="部门政府购买服务预算表08"/>
      <sheetName val="对下转移支付预算表09-1"/>
      <sheetName val="对下转移支付绩效目标表09-2"/>
      <sheetName val="新增资产配置表10"/>
      <sheetName val="上级转移支付补助项目支出预算表11"/>
      <sheetName val="部门项目中期规划预算表12"/>
    </sheetNames>
    <sheetDataSet>
      <sheetData sheetId="0" refreshError="1">
        <row r="6">
          <cell r="B6">
            <v>30088962.61</v>
          </cell>
        </row>
        <row r="13">
          <cell r="D13">
            <v>4959121.73</v>
          </cell>
        </row>
        <row r="14">
          <cell r="D14">
            <v>63397720.12</v>
          </cell>
        </row>
        <row r="24">
          <cell r="D24">
            <v>2765120.76</v>
          </cell>
        </row>
        <row r="32">
          <cell r="B32">
            <v>71121962.61</v>
          </cell>
        </row>
        <row r="32">
          <cell r="D32">
            <v>71121962.61</v>
          </cell>
        </row>
        <row r="36">
          <cell r="D36">
            <v>71121962.61</v>
          </cell>
        </row>
      </sheetData>
      <sheetData sheetId="1" refreshError="1"/>
      <sheetData sheetId="2" refreshError="1">
        <row r="7">
          <cell r="C7">
            <v>4959121.73</v>
          </cell>
          <cell r="D7">
            <v>4959121.73</v>
          </cell>
          <cell r="E7">
            <v>4959121.73</v>
          </cell>
        </row>
        <row r="8">
          <cell r="C8">
            <v>4787809</v>
          </cell>
          <cell r="D8">
            <v>4787809</v>
          </cell>
          <cell r="E8">
            <v>4787809</v>
          </cell>
        </row>
        <row r="9">
          <cell r="E9">
            <v>1765302</v>
          </cell>
        </row>
        <row r="10">
          <cell r="E10">
            <v>3022507</v>
          </cell>
        </row>
        <row r="11">
          <cell r="E11">
            <v>39078</v>
          </cell>
        </row>
        <row r="12">
          <cell r="E12">
            <v>39078</v>
          </cell>
        </row>
        <row r="13">
          <cell r="E13">
            <v>132234.73</v>
          </cell>
        </row>
        <row r="14">
          <cell r="E14">
            <v>132234.73</v>
          </cell>
        </row>
        <row r="15">
          <cell r="E15">
            <v>22364720.12</v>
          </cell>
        </row>
        <row r="16">
          <cell r="E16">
            <v>19694702</v>
          </cell>
        </row>
        <row r="17">
          <cell r="E17">
            <v>19694702</v>
          </cell>
        </row>
        <row r="17">
          <cell r="K17">
            <v>41033000</v>
          </cell>
        </row>
        <row r="19">
          <cell r="E19">
            <v>1679341.91</v>
          </cell>
        </row>
        <row r="20">
          <cell r="E20">
            <v>861493.65</v>
          </cell>
        </row>
        <row r="21">
          <cell r="E21">
            <v>129182.56</v>
          </cell>
        </row>
        <row r="24">
          <cell r="E24">
            <v>2765120.76</v>
          </cell>
        </row>
        <row r="25">
          <cell r="E25">
            <v>30088962.61</v>
          </cell>
        </row>
        <row r="25">
          <cell r="K25">
            <v>41033000</v>
          </cell>
        </row>
      </sheetData>
      <sheetData sheetId="3" refreshError="1">
        <row r="7">
          <cell r="B7">
            <v>30088962.61</v>
          </cell>
        </row>
        <row r="14">
          <cell r="D14">
            <v>4959121.73</v>
          </cell>
        </row>
        <row r="15">
          <cell r="D15">
            <v>22364720.12</v>
          </cell>
        </row>
        <row r="25">
          <cell r="D25">
            <v>2765120.76</v>
          </cell>
        </row>
        <row r="34">
          <cell r="D34">
            <v>30088962.61</v>
          </cell>
        </row>
      </sheetData>
      <sheetData sheetId="4" refreshError="1">
        <row r="7">
          <cell r="E7">
            <v>4880121.73</v>
          </cell>
          <cell r="F7">
            <v>79000</v>
          </cell>
        </row>
        <row r="8">
          <cell r="E8">
            <v>4708809</v>
          </cell>
          <cell r="F8">
            <v>79000</v>
          </cell>
        </row>
        <row r="9">
          <cell r="E9">
            <v>1686302</v>
          </cell>
          <cell r="F9">
            <v>79000</v>
          </cell>
        </row>
        <row r="10">
          <cell r="E10">
            <v>3022507</v>
          </cell>
        </row>
        <row r="11">
          <cell r="E11">
            <v>39078</v>
          </cell>
        </row>
        <row r="12">
          <cell r="E12">
            <v>39078</v>
          </cell>
        </row>
        <row r="13">
          <cell r="E13">
            <v>132234.73</v>
          </cell>
        </row>
        <row r="14">
          <cell r="E14">
            <v>132234.73</v>
          </cell>
        </row>
        <row r="15">
          <cell r="E15">
            <v>22364720.12</v>
          </cell>
        </row>
        <row r="16">
          <cell r="E16">
            <v>19694702</v>
          </cell>
        </row>
        <row r="18">
          <cell r="E18">
            <v>2670018.12</v>
          </cell>
        </row>
        <row r="19">
          <cell r="E19">
            <v>1679341.91</v>
          </cell>
        </row>
        <row r="20">
          <cell r="E20">
            <v>861493.65</v>
          </cell>
        </row>
        <row r="21">
          <cell r="E21">
            <v>129182.56</v>
          </cell>
        </row>
        <row r="24">
          <cell r="E24">
            <v>2765120.76</v>
          </cell>
        </row>
        <row r="25">
          <cell r="E25">
            <v>30009962.61</v>
          </cell>
          <cell r="F25">
            <v>79000</v>
          </cell>
        </row>
      </sheetData>
      <sheetData sheetId="5" refreshError="1"/>
      <sheetData sheetId="6" refreshError="1">
        <row r="126">
          <cell r="I126">
            <v>30088962.61</v>
          </cell>
        </row>
        <row r="126">
          <cell r="M126">
            <v>30088962.61</v>
          </cell>
        </row>
      </sheetData>
      <sheetData sheetId="7" refreshError="1">
        <row r="87">
          <cell r="I87">
            <v>41033000</v>
          </cell>
        </row>
        <row r="87">
          <cell r="R87">
            <v>41033000</v>
          </cell>
          <cell r="S87">
            <v>41033000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36"/>
  <sheetViews>
    <sheetView showGridLines="0" showZeros="0" tabSelected="1" workbookViewId="0">
      <selection activeCell="A3" sqref="A3:B3"/>
    </sheetView>
  </sheetViews>
  <sheetFormatPr defaultColWidth="8.575" defaultRowHeight="12.75" customHeight="1" outlineLevelCol="3"/>
  <cols>
    <col min="1" max="4" width="41" customWidth="1"/>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"单位名称："&amp;"嵩明县卫生健康局"</f>
        <v>单位名称：嵩明县卫生健康局</v>
      </c>
      <c r="B3" s="165"/>
      <c r="D3" s="145"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77">
        <f>'[1]部门财务收支预算总表01-1'!$B$6+'[2]部门财务收支预算总表01-1'!$B$6</f>
        <v>82872012.04</v>
      </c>
      <c r="C6" s="168" t="s">
        <v>8</v>
      </c>
      <c r="D6" s="77"/>
    </row>
    <row r="7" ht="17.25" customHeight="1" spans="1:4">
      <c r="A7" s="168" t="s">
        <v>9</v>
      </c>
      <c r="B7" s="77">
        <v>200000</v>
      </c>
      <c r="C7" s="168" t="s">
        <v>10</v>
      </c>
      <c r="D7" s="77"/>
    </row>
    <row r="8" ht="17.25" customHeight="1" spans="1:4">
      <c r="A8" s="168" t="s">
        <v>11</v>
      </c>
      <c r="B8" s="77"/>
      <c r="C8" s="216" t="s">
        <v>12</v>
      </c>
      <c r="D8" s="77"/>
    </row>
    <row r="9" ht="17.25" customHeight="1" spans="1:4">
      <c r="A9" s="168" t="s">
        <v>13</v>
      </c>
      <c r="B9" s="77"/>
      <c r="C9" s="216" t="s">
        <v>14</v>
      </c>
      <c r="D9" s="77"/>
    </row>
    <row r="10" ht="17.25" customHeight="1" spans="1:4">
      <c r="A10" s="168" t="s">
        <v>15</v>
      </c>
      <c r="B10" s="77">
        <v>549642608.55</v>
      </c>
      <c r="C10" s="216" t="s">
        <v>16</v>
      </c>
      <c r="D10" s="77"/>
    </row>
    <row r="11" ht="17.25" customHeight="1" spans="1:4">
      <c r="A11" s="168" t="s">
        <v>17</v>
      </c>
      <c r="B11" s="77">
        <v>548212353.84</v>
      </c>
      <c r="C11" s="216" t="s">
        <v>18</v>
      </c>
      <c r="D11" s="77"/>
    </row>
    <row r="12" ht="17.25" customHeight="1" spans="1:4">
      <c r="A12" s="168" t="s">
        <v>19</v>
      </c>
      <c r="B12" s="77"/>
      <c r="C12" s="31" t="s">
        <v>20</v>
      </c>
      <c r="D12" s="77"/>
    </row>
    <row r="13" ht="17.25" customHeight="1" spans="1:4">
      <c r="A13" s="168" t="s">
        <v>21</v>
      </c>
      <c r="B13" s="77">
        <v>485837.11</v>
      </c>
      <c r="C13" s="31" t="s">
        <v>22</v>
      </c>
      <c r="D13" s="77">
        <f>'[1]部门财务收支预算总表01-1'!$D$13+'[2]部门财务收支预算总表01-1'!$D$13</f>
        <v>12038322.22</v>
      </c>
    </row>
    <row r="14" ht="17.25" customHeight="1" spans="1:4">
      <c r="A14" s="168" t="s">
        <v>23</v>
      </c>
      <c r="B14" s="77"/>
      <c r="C14" s="31" t="s">
        <v>24</v>
      </c>
      <c r="D14" s="77">
        <f>'[1]部门财务收支预算总表01-1'!$D$14+'[2]部门财务收支预算总表01-1'!$D$14</f>
        <v>614889997.23</v>
      </c>
    </row>
    <row r="15" ht="17.25" customHeight="1" spans="1:4">
      <c r="A15" s="168" t="s">
        <v>25</v>
      </c>
      <c r="B15" s="77">
        <v>944417.6</v>
      </c>
      <c r="C15" s="31" t="s">
        <v>26</v>
      </c>
      <c r="D15" s="77"/>
    </row>
    <row r="16" ht="17.25" customHeight="1" spans="1:4">
      <c r="A16" s="150"/>
      <c r="B16" s="77"/>
      <c r="C16" s="31" t="s">
        <v>27</v>
      </c>
      <c r="D16" s="77">
        <v>200000</v>
      </c>
    </row>
    <row r="17" ht="17.25" customHeight="1" spans="1:4">
      <c r="A17" s="169"/>
      <c r="B17" s="77"/>
      <c r="C17" s="31" t="s">
        <v>28</v>
      </c>
      <c r="D17" s="77">
        <f>'[1]部门财务收支预算总表01-1'!$D$17</f>
        <v>8643.9</v>
      </c>
    </row>
    <row r="18" ht="17.25" customHeight="1" spans="1:4">
      <c r="A18" s="169"/>
      <c r="B18" s="77"/>
      <c r="C18" s="31" t="s">
        <v>29</v>
      </c>
      <c r="D18" s="77"/>
    </row>
    <row r="19" ht="17.25" customHeight="1" spans="1:4">
      <c r="A19" s="169"/>
      <c r="B19" s="77"/>
      <c r="C19" s="31" t="s">
        <v>30</v>
      </c>
      <c r="D19" s="77"/>
    </row>
    <row r="20" ht="17.25" customHeight="1" spans="1:4">
      <c r="A20" s="169"/>
      <c r="B20" s="77"/>
      <c r="C20" s="31" t="s">
        <v>31</v>
      </c>
      <c r="D20" s="77"/>
    </row>
    <row r="21" ht="17.25" customHeight="1" spans="1:4">
      <c r="A21" s="169"/>
      <c r="B21" s="77"/>
      <c r="C21" s="31" t="s">
        <v>32</v>
      </c>
      <c r="D21" s="77"/>
    </row>
    <row r="22" ht="17.25" customHeight="1" spans="1:4">
      <c r="A22" s="169"/>
      <c r="B22" s="77"/>
      <c r="C22" s="31" t="s">
        <v>33</v>
      </c>
      <c r="D22" s="77"/>
    </row>
    <row r="23" ht="17.25" customHeight="1" spans="1:4">
      <c r="A23" s="169"/>
      <c r="B23" s="77"/>
      <c r="C23" s="31" t="s">
        <v>34</v>
      </c>
      <c r="D23" s="77"/>
    </row>
    <row r="24" ht="17.25" customHeight="1" spans="1:4">
      <c r="A24" s="169"/>
      <c r="B24" s="77"/>
      <c r="C24" s="31" t="s">
        <v>35</v>
      </c>
      <c r="D24" s="77">
        <f>'[1]部门财务收支预算总表01-1'!$D$24+'[2]部门财务收支预算总表01-1'!$D$24</f>
        <v>5577657.24</v>
      </c>
    </row>
    <row r="25" ht="17.25" customHeight="1" spans="1:4">
      <c r="A25" s="169"/>
      <c r="B25" s="77"/>
      <c r="C25" s="31" t="s">
        <v>36</v>
      </c>
      <c r="D25" s="77"/>
    </row>
    <row r="26" ht="17.25" customHeight="1" spans="1:4">
      <c r="A26" s="169"/>
      <c r="B26" s="77"/>
      <c r="C26" s="150" t="s">
        <v>37</v>
      </c>
      <c r="D26" s="77"/>
    </row>
    <row r="27" ht="17.25" customHeight="1" spans="1:4">
      <c r="A27" s="169"/>
      <c r="B27" s="77"/>
      <c r="C27" s="31" t="s">
        <v>38</v>
      </c>
      <c r="D27" s="77"/>
    </row>
    <row r="28" ht="16.5" customHeight="1" spans="1:4">
      <c r="A28" s="169"/>
      <c r="B28" s="77"/>
      <c r="C28" s="31" t="s">
        <v>39</v>
      </c>
      <c r="D28" s="77"/>
    </row>
    <row r="29" ht="16.5" customHeight="1" spans="1:4">
      <c r="A29" s="169"/>
      <c r="B29" s="77"/>
      <c r="C29" s="150" t="s">
        <v>40</v>
      </c>
      <c r="D29" s="77"/>
    </row>
    <row r="30" ht="17.25" customHeight="1" spans="1:4">
      <c r="A30" s="169"/>
      <c r="B30" s="77"/>
      <c r="C30" s="150" t="s">
        <v>41</v>
      </c>
      <c r="D30" s="77"/>
    </row>
    <row r="31" ht="17.25" customHeight="1" spans="1:4">
      <c r="A31" s="169"/>
      <c r="B31" s="77"/>
      <c r="C31" s="31" t="s">
        <v>42</v>
      </c>
      <c r="D31" s="77"/>
    </row>
    <row r="32" ht="16.5" customHeight="1" spans="1:4">
      <c r="A32" s="169" t="s">
        <v>43</v>
      </c>
      <c r="B32" s="77">
        <f>'[1]部门财务收支预算总表01-1'!$B$32+'[2]部门财务收支预算总表01-1'!$B$32</f>
        <v>632714620.59</v>
      </c>
      <c r="C32" s="169" t="s">
        <v>44</v>
      </c>
      <c r="D32" s="77">
        <f>'[1]部门财务收支预算总表01-1'!$D$32+'[2]部门财务收支预算总表01-1'!$D$32</f>
        <v>632714620.59</v>
      </c>
    </row>
    <row r="33" ht="16.5" customHeight="1" spans="1:4">
      <c r="A33" s="150" t="s">
        <v>45</v>
      </c>
      <c r="B33" s="77"/>
      <c r="C33" s="150"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70" t="s">
        <v>50</v>
      </c>
      <c r="B36" s="77">
        <v>632714620.59</v>
      </c>
      <c r="C36" s="170" t="s">
        <v>51</v>
      </c>
      <c r="D36" s="77">
        <f>'[1]部门财务收支预算总表01-1'!$D$36+'[2]部门财务收支预算总表01-1'!$D$36</f>
        <v>632714620.59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1"/>
  <sheetViews>
    <sheetView showZeros="0" workbookViewId="0">
      <selection activeCell="C4" sqref="C4:C5"/>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21">
        <v>1</v>
      </c>
      <c r="B1" s="122">
        <v>0</v>
      </c>
      <c r="C1" s="121">
        <v>1</v>
      </c>
      <c r="D1" s="123"/>
      <c r="E1" s="123"/>
      <c r="F1" s="113" t="s">
        <v>942</v>
      </c>
    </row>
    <row r="2" ht="42" customHeight="1" spans="1:6">
      <c r="A2" s="124" t="str">
        <f>"2025"&amp;"年部门政府性基金预算支出预算表"</f>
        <v>2025年部门政府性基金预算支出预算表</v>
      </c>
      <c r="B2" s="124" t="s">
        <v>943</v>
      </c>
      <c r="C2" s="125"/>
      <c r="D2" s="126"/>
      <c r="E2" s="126"/>
      <c r="F2" s="126"/>
    </row>
    <row r="3" ht="13.5" customHeight="1" spans="1:6">
      <c r="A3" s="4" t="str">
        <f>"单位名称："&amp;"嵩明县卫生健康局"</f>
        <v>单位名称：嵩明县卫生健康局</v>
      </c>
      <c r="B3" s="4" t="s">
        <v>944</v>
      </c>
      <c r="C3" s="121"/>
      <c r="D3" s="123"/>
      <c r="E3" s="123"/>
      <c r="F3" s="113" t="s">
        <v>1</v>
      </c>
    </row>
    <row r="4" ht="35" customHeight="1" spans="1:6">
      <c r="A4" s="127" t="s">
        <v>265</v>
      </c>
      <c r="B4" s="128" t="s">
        <v>97</v>
      </c>
      <c r="C4" s="127" t="s">
        <v>98</v>
      </c>
      <c r="D4" s="10" t="s">
        <v>945</v>
      </c>
      <c r="E4" s="11"/>
      <c r="F4" s="12"/>
    </row>
    <row r="5" ht="32" customHeight="1" spans="1:6">
      <c r="A5" s="129"/>
      <c r="B5" s="130"/>
      <c r="C5" s="129"/>
      <c r="D5" s="15" t="s">
        <v>55</v>
      </c>
      <c r="E5" s="10" t="s">
        <v>100</v>
      </c>
      <c r="F5" s="15" t="s">
        <v>101</v>
      </c>
    </row>
    <row r="6" ht="33" customHeight="1" spans="1:6">
      <c r="A6" s="67">
        <v>1</v>
      </c>
      <c r="B6" s="131" t="s">
        <v>108</v>
      </c>
      <c r="C6" s="67">
        <v>3</v>
      </c>
      <c r="D6" s="132">
        <v>4</v>
      </c>
      <c r="E6" s="132">
        <v>5</v>
      </c>
      <c r="F6" s="132">
        <v>6</v>
      </c>
    </row>
    <row r="7" ht="33" customHeight="1" spans="1:6">
      <c r="A7" s="20" t="s">
        <v>70</v>
      </c>
      <c r="B7" s="20"/>
      <c r="C7" s="20"/>
      <c r="D7" s="77">
        <v>200000</v>
      </c>
      <c r="E7" s="77"/>
      <c r="F7" s="77">
        <v>200000</v>
      </c>
    </row>
    <row r="8" ht="33" customHeight="1" spans="1:6">
      <c r="A8" s="20"/>
      <c r="B8" s="20" t="s">
        <v>199</v>
      </c>
      <c r="C8" s="20" t="s">
        <v>200</v>
      </c>
      <c r="D8" s="77">
        <v>200000</v>
      </c>
      <c r="E8" s="77"/>
      <c r="F8" s="77">
        <v>200000</v>
      </c>
    </row>
    <row r="9" ht="33" customHeight="1" spans="1:6">
      <c r="A9" s="23"/>
      <c r="B9" s="133" t="s">
        <v>201</v>
      </c>
      <c r="C9" s="133" t="s">
        <v>202</v>
      </c>
      <c r="D9" s="77">
        <v>200000</v>
      </c>
      <c r="E9" s="77"/>
      <c r="F9" s="77">
        <v>200000</v>
      </c>
    </row>
    <row r="10" ht="33" customHeight="1" spans="1:6">
      <c r="A10" s="23"/>
      <c r="B10" s="134" t="s">
        <v>203</v>
      </c>
      <c r="C10" s="134" t="s">
        <v>204</v>
      </c>
      <c r="D10" s="77">
        <v>200000</v>
      </c>
      <c r="E10" s="77"/>
      <c r="F10" s="77">
        <v>200000</v>
      </c>
    </row>
    <row r="11" ht="33" customHeight="1" spans="1:6">
      <c r="A11" s="135" t="s">
        <v>255</v>
      </c>
      <c r="B11" s="135"/>
      <c r="C11" s="136" t="s">
        <v>255</v>
      </c>
      <c r="D11" s="77">
        <v>200000</v>
      </c>
      <c r="E11" s="77"/>
      <c r="F11" s="77">
        <v>200000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S289"/>
  <sheetViews>
    <sheetView showZeros="0" workbookViewId="0">
      <selection activeCell="H288" sqref="H288"/>
    </sheetView>
  </sheetViews>
  <sheetFormatPr defaultColWidth="9.14166666666667" defaultRowHeight="14.25" customHeight="1"/>
  <cols>
    <col min="1" max="2" width="32.575" customWidth="1"/>
    <col min="3" max="3" width="41.1416666666667" customWidth="1"/>
    <col min="4" max="4" width="42.225"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2:19">
      <c r="B1" s="79"/>
      <c r="C1" s="79"/>
      <c r="R1" s="2"/>
      <c r="S1" s="2" t="s">
        <v>946</v>
      </c>
    </row>
    <row r="2" ht="41.25" customHeight="1" spans="1:19">
      <c r="A2" s="71"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"单位名称："&amp;"嵩明县卫生健康局"</f>
        <v>单位名称：嵩明县卫生健康局</v>
      </c>
      <c r="B3" s="81"/>
      <c r="C3" s="81"/>
      <c r="D3" s="6"/>
      <c r="E3" s="6"/>
      <c r="F3" s="6"/>
      <c r="G3" s="6"/>
      <c r="H3" s="6"/>
      <c r="I3" s="6"/>
      <c r="J3" s="6"/>
      <c r="K3" s="6"/>
      <c r="L3" s="6"/>
      <c r="R3" s="7"/>
      <c r="S3" s="113" t="s">
        <v>1</v>
      </c>
    </row>
    <row r="4" ht="15.75" customHeight="1" spans="1:19">
      <c r="A4" s="9" t="s">
        <v>264</v>
      </c>
      <c r="B4" s="82" t="s">
        <v>265</v>
      </c>
      <c r="C4" s="82" t="s">
        <v>947</v>
      </c>
      <c r="D4" s="83" t="s">
        <v>948</v>
      </c>
      <c r="E4" s="83" t="s">
        <v>949</v>
      </c>
      <c r="F4" s="83" t="s">
        <v>950</v>
      </c>
      <c r="G4" s="83" t="s">
        <v>951</v>
      </c>
      <c r="H4" s="83" t="s">
        <v>952</v>
      </c>
      <c r="I4" s="96" t="s">
        <v>272</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953</v>
      </c>
      <c r="L5" s="85" t="s">
        <v>954</v>
      </c>
      <c r="M5" s="98" t="s">
        <v>955</v>
      </c>
      <c r="N5" s="99" t="s">
        <v>956</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108</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70</v>
      </c>
      <c r="B8" s="89" t="s">
        <v>70</v>
      </c>
      <c r="C8" s="89" t="s">
        <v>303</v>
      </c>
      <c r="D8" s="90" t="s">
        <v>957</v>
      </c>
      <c r="E8" s="90" t="s">
        <v>958</v>
      </c>
      <c r="F8" s="90" t="s">
        <v>691</v>
      </c>
      <c r="G8" s="112">
        <v>1</v>
      </c>
      <c r="H8" s="77">
        <v>10000</v>
      </c>
      <c r="I8" s="77">
        <v>10000</v>
      </c>
      <c r="J8" s="77">
        <v>10000</v>
      </c>
      <c r="K8" s="77"/>
      <c r="L8" s="77"/>
      <c r="M8" s="77"/>
      <c r="N8" s="77"/>
      <c r="O8" s="77"/>
      <c r="P8" s="108"/>
      <c r="Q8" s="108"/>
      <c r="R8" s="77"/>
      <c r="S8" s="77"/>
    </row>
    <row r="9" ht="21" customHeight="1" spans="1:19">
      <c r="A9" s="88" t="s">
        <v>70</v>
      </c>
      <c r="B9" s="89" t="s">
        <v>70</v>
      </c>
      <c r="C9" s="89" t="s">
        <v>303</v>
      </c>
      <c r="D9" s="90" t="s">
        <v>959</v>
      </c>
      <c r="E9" s="90" t="s">
        <v>960</v>
      </c>
      <c r="F9" s="90" t="s">
        <v>691</v>
      </c>
      <c r="G9" s="112">
        <v>1</v>
      </c>
      <c r="H9" s="77">
        <v>7000</v>
      </c>
      <c r="I9" s="77">
        <v>7000</v>
      </c>
      <c r="J9" s="77">
        <v>7000</v>
      </c>
      <c r="K9" s="77"/>
      <c r="L9" s="77"/>
      <c r="M9" s="77"/>
      <c r="N9" s="77"/>
      <c r="O9" s="77"/>
      <c r="P9" s="108"/>
      <c r="Q9" s="108"/>
      <c r="R9" s="77"/>
      <c r="S9" s="77"/>
    </row>
    <row r="10" ht="21" customHeight="1" spans="1:19">
      <c r="A10" s="88" t="s">
        <v>70</v>
      </c>
      <c r="B10" s="89" t="s">
        <v>70</v>
      </c>
      <c r="C10" s="89" t="s">
        <v>303</v>
      </c>
      <c r="D10" s="90" t="s">
        <v>961</v>
      </c>
      <c r="E10" s="90" t="s">
        <v>962</v>
      </c>
      <c r="F10" s="90" t="s">
        <v>691</v>
      </c>
      <c r="G10" s="112">
        <v>1</v>
      </c>
      <c r="H10" s="77">
        <v>2700</v>
      </c>
      <c r="I10" s="77">
        <v>2700</v>
      </c>
      <c r="J10" s="77">
        <v>2700</v>
      </c>
      <c r="K10" s="77"/>
      <c r="L10" s="77"/>
      <c r="M10" s="77"/>
      <c r="N10" s="77"/>
      <c r="O10" s="77"/>
      <c r="P10" s="108"/>
      <c r="Q10" s="108"/>
      <c r="R10" s="77"/>
      <c r="S10" s="77"/>
    </row>
    <row r="11" customHeight="1" spans="1:19">
      <c r="A11" s="88" t="s">
        <v>70</v>
      </c>
      <c r="B11" s="89" t="s">
        <v>70</v>
      </c>
      <c r="C11" s="89" t="s">
        <v>311</v>
      </c>
      <c r="D11" s="90" t="s">
        <v>963</v>
      </c>
      <c r="E11" s="90" t="s">
        <v>964</v>
      </c>
      <c r="F11" s="90" t="s">
        <v>691</v>
      </c>
      <c r="G11" s="112">
        <v>1</v>
      </c>
      <c r="H11" s="77">
        <v>5400</v>
      </c>
      <c r="I11" s="77">
        <v>5400</v>
      </c>
      <c r="J11" s="77">
        <v>5400</v>
      </c>
      <c r="K11" s="77"/>
      <c r="L11" s="77"/>
      <c r="M11" s="77"/>
      <c r="N11" s="77"/>
      <c r="O11" s="77"/>
      <c r="P11" s="108"/>
      <c r="Q11" s="108"/>
      <c r="R11" s="77"/>
      <c r="S11" s="77"/>
    </row>
    <row r="12" customHeight="1" spans="1:19">
      <c r="A12" s="88" t="s">
        <v>70</v>
      </c>
      <c r="B12" s="89" t="s">
        <v>73</v>
      </c>
      <c r="C12" s="89" t="s">
        <v>303</v>
      </c>
      <c r="D12" s="90" t="s">
        <v>965</v>
      </c>
      <c r="E12" s="90" t="s">
        <v>958</v>
      </c>
      <c r="F12" s="90" t="s">
        <v>966</v>
      </c>
      <c r="G12" s="112">
        <v>1</v>
      </c>
      <c r="H12" s="77">
        <v>8250</v>
      </c>
      <c r="I12" s="77">
        <v>8250</v>
      </c>
      <c r="J12" s="77">
        <v>8250</v>
      </c>
      <c r="K12" s="77"/>
      <c r="L12" s="77"/>
      <c r="M12" s="77"/>
      <c r="N12" s="77"/>
      <c r="O12" s="77"/>
      <c r="P12" s="108"/>
      <c r="Q12" s="108"/>
      <c r="R12" s="77"/>
      <c r="S12" s="77"/>
    </row>
    <row r="13" customHeight="1" spans="1:19">
      <c r="A13" s="88" t="s">
        <v>70</v>
      </c>
      <c r="B13" s="89" t="s">
        <v>73</v>
      </c>
      <c r="C13" s="89" t="s">
        <v>303</v>
      </c>
      <c r="D13" s="90" t="s">
        <v>967</v>
      </c>
      <c r="E13" s="90" t="s">
        <v>960</v>
      </c>
      <c r="F13" s="90" t="s">
        <v>831</v>
      </c>
      <c r="G13" s="112">
        <v>2</v>
      </c>
      <c r="H13" s="77">
        <v>10000</v>
      </c>
      <c r="I13" s="77">
        <v>10000</v>
      </c>
      <c r="J13" s="77">
        <v>10000</v>
      </c>
      <c r="K13" s="77"/>
      <c r="L13" s="77"/>
      <c r="M13" s="77"/>
      <c r="N13" s="77"/>
      <c r="O13" s="77"/>
      <c r="P13" s="108"/>
      <c r="Q13" s="108"/>
      <c r="R13" s="77"/>
      <c r="S13" s="77"/>
    </row>
    <row r="14" customHeight="1" spans="1:19">
      <c r="A14" s="88" t="s">
        <v>70</v>
      </c>
      <c r="B14" s="89" t="s">
        <v>73</v>
      </c>
      <c r="C14" s="89" t="s">
        <v>303</v>
      </c>
      <c r="D14" s="90" t="s">
        <v>962</v>
      </c>
      <c r="E14" s="90" t="s">
        <v>962</v>
      </c>
      <c r="F14" s="90" t="s">
        <v>831</v>
      </c>
      <c r="G14" s="112">
        <v>1</v>
      </c>
      <c r="H14" s="77">
        <v>6000</v>
      </c>
      <c r="I14" s="77">
        <v>6000</v>
      </c>
      <c r="J14" s="77">
        <v>6000</v>
      </c>
      <c r="K14" s="77"/>
      <c r="L14" s="77"/>
      <c r="M14" s="77"/>
      <c r="N14" s="77"/>
      <c r="O14" s="77"/>
      <c r="P14" s="108"/>
      <c r="Q14" s="108"/>
      <c r="R14" s="77"/>
      <c r="S14" s="77"/>
    </row>
    <row r="15" customHeight="1" spans="1:19">
      <c r="A15" s="88" t="s">
        <v>70</v>
      </c>
      <c r="B15" s="89" t="s">
        <v>73</v>
      </c>
      <c r="C15" s="89" t="s">
        <v>465</v>
      </c>
      <c r="D15" s="90" t="s">
        <v>968</v>
      </c>
      <c r="E15" s="90" t="s">
        <v>968</v>
      </c>
      <c r="F15" s="90" t="s">
        <v>619</v>
      </c>
      <c r="G15" s="112">
        <v>2</v>
      </c>
      <c r="H15" s="77">
        <v>8000</v>
      </c>
      <c r="I15" s="77">
        <v>8000</v>
      </c>
      <c r="J15" s="77"/>
      <c r="K15" s="77"/>
      <c r="L15" s="77"/>
      <c r="M15" s="77"/>
      <c r="N15" s="77">
        <v>8000</v>
      </c>
      <c r="O15" s="77">
        <v>8000</v>
      </c>
      <c r="P15" s="108"/>
      <c r="Q15" s="108"/>
      <c r="R15" s="77"/>
      <c r="S15" s="77"/>
    </row>
    <row r="16" customHeight="1" spans="1:19">
      <c r="A16" s="88" t="s">
        <v>70</v>
      </c>
      <c r="B16" s="89" t="s">
        <v>73</v>
      </c>
      <c r="C16" s="89" t="s">
        <v>465</v>
      </c>
      <c r="D16" s="90" t="s">
        <v>969</v>
      </c>
      <c r="E16" s="90" t="s">
        <v>970</v>
      </c>
      <c r="F16" s="90" t="s">
        <v>971</v>
      </c>
      <c r="G16" s="112">
        <v>2</v>
      </c>
      <c r="H16" s="77">
        <v>10000</v>
      </c>
      <c r="I16" s="77">
        <v>10000</v>
      </c>
      <c r="J16" s="77"/>
      <c r="K16" s="77"/>
      <c r="L16" s="77"/>
      <c r="M16" s="77"/>
      <c r="N16" s="77">
        <v>10000</v>
      </c>
      <c r="O16" s="77">
        <v>10000</v>
      </c>
      <c r="P16" s="108"/>
      <c r="Q16" s="108"/>
      <c r="R16" s="77"/>
      <c r="S16" s="77"/>
    </row>
    <row r="17" customHeight="1" spans="1:19">
      <c r="A17" s="88" t="s">
        <v>70</v>
      </c>
      <c r="B17" s="89" t="s">
        <v>73</v>
      </c>
      <c r="C17" s="89" t="s">
        <v>465</v>
      </c>
      <c r="D17" s="90" t="s">
        <v>972</v>
      </c>
      <c r="E17" s="90" t="s">
        <v>970</v>
      </c>
      <c r="F17" s="90" t="s">
        <v>971</v>
      </c>
      <c r="G17" s="112">
        <v>3</v>
      </c>
      <c r="H17" s="77">
        <v>22800</v>
      </c>
      <c r="I17" s="77">
        <v>22800</v>
      </c>
      <c r="J17" s="77"/>
      <c r="K17" s="77"/>
      <c r="L17" s="77"/>
      <c r="M17" s="77"/>
      <c r="N17" s="77">
        <v>22800</v>
      </c>
      <c r="O17" s="77">
        <v>22800</v>
      </c>
      <c r="P17" s="108"/>
      <c r="Q17" s="108"/>
      <c r="R17" s="77"/>
      <c r="S17" s="77"/>
    </row>
    <row r="18" customHeight="1" spans="1:19">
      <c r="A18" s="88" t="s">
        <v>70</v>
      </c>
      <c r="B18" s="89" t="s">
        <v>73</v>
      </c>
      <c r="C18" s="89" t="s">
        <v>465</v>
      </c>
      <c r="D18" s="90" t="s">
        <v>973</v>
      </c>
      <c r="E18" s="90" t="s">
        <v>974</v>
      </c>
      <c r="F18" s="90" t="s">
        <v>971</v>
      </c>
      <c r="G18" s="112">
        <v>1</v>
      </c>
      <c r="H18" s="77">
        <v>350000</v>
      </c>
      <c r="I18" s="77">
        <v>350000</v>
      </c>
      <c r="J18" s="77"/>
      <c r="K18" s="77"/>
      <c r="L18" s="77"/>
      <c r="M18" s="77"/>
      <c r="N18" s="77">
        <v>350000</v>
      </c>
      <c r="O18" s="77">
        <v>350000</v>
      </c>
      <c r="P18" s="108"/>
      <c r="Q18" s="108"/>
      <c r="R18" s="77"/>
      <c r="S18" s="77"/>
    </row>
    <row r="19" customHeight="1" spans="1:19">
      <c r="A19" s="88" t="s">
        <v>70</v>
      </c>
      <c r="B19" s="89" t="s">
        <v>73</v>
      </c>
      <c r="C19" s="89" t="s">
        <v>465</v>
      </c>
      <c r="D19" s="90" t="s">
        <v>975</v>
      </c>
      <c r="E19" s="90" t="s">
        <v>974</v>
      </c>
      <c r="F19" s="90" t="s">
        <v>971</v>
      </c>
      <c r="G19" s="112">
        <v>1</v>
      </c>
      <c r="H19" s="77">
        <v>58000</v>
      </c>
      <c r="I19" s="77">
        <v>58000</v>
      </c>
      <c r="J19" s="77"/>
      <c r="K19" s="77"/>
      <c r="L19" s="77"/>
      <c r="M19" s="77"/>
      <c r="N19" s="77">
        <v>58000</v>
      </c>
      <c r="O19" s="77">
        <v>58000</v>
      </c>
      <c r="P19" s="108"/>
      <c r="Q19" s="108"/>
      <c r="R19" s="77"/>
      <c r="S19" s="77"/>
    </row>
    <row r="20" customHeight="1" spans="1:19">
      <c r="A20" s="88" t="s">
        <v>70</v>
      </c>
      <c r="B20" s="89" t="s">
        <v>73</v>
      </c>
      <c r="C20" s="89" t="s">
        <v>465</v>
      </c>
      <c r="D20" s="90" t="s">
        <v>976</v>
      </c>
      <c r="E20" s="90" t="s">
        <v>977</v>
      </c>
      <c r="F20" s="90" t="s">
        <v>971</v>
      </c>
      <c r="G20" s="112">
        <v>1</v>
      </c>
      <c r="H20" s="77">
        <v>600000</v>
      </c>
      <c r="I20" s="77">
        <v>600000</v>
      </c>
      <c r="J20" s="77"/>
      <c r="K20" s="77"/>
      <c r="L20" s="77"/>
      <c r="M20" s="77"/>
      <c r="N20" s="77">
        <v>600000</v>
      </c>
      <c r="O20" s="77">
        <v>600000</v>
      </c>
      <c r="P20" s="108"/>
      <c r="Q20" s="108"/>
      <c r="R20" s="77"/>
      <c r="S20" s="77"/>
    </row>
    <row r="21" customHeight="1" spans="1:19">
      <c r="A21" s="88" t="s">
        <v>70</v>
      </c>
      <c r="B21" s="89" t="s">
        <v>73</v>
      </c>
      <c r="C21" s="89" t="s">
        <v>465</v>
      </c>
      <c r="D21" s="90" t="s">
        <v>978</v>
      </c>
      <c r="E21" s="90" t="s">
        <v>979</v>
      </c>
      <c r="F21" s="90" t="s">
        <v>971</v>
      </c>
      <c r="G21" s="112">
        <v>2</v>
      </c>
      <c r="H21" s="77">
        <v>6000</v>
      </c>
      <c r="I21" s="77">
        <v>6000</v>
      </c>
      <c r="J21" s="77"/>
      <c r="K21" s="77"/>
      <c r="L21" s="77"/>
      <c r="M21" s="77"/>
      <c r="N21" s="77">
        <v>6000</v>
      </c>
      <c r="O21" s="77">
        <v>6000</v>
      </c>
      <c r="P21" s="108"/>
      <c r="Q21" s="108"/>
      <c r="R21" s="77"/>
      <c r="S21" s="77"/>
    </row>
    <row r="22" customHeight="1" spans="1:19">
      <c r="A22" s="88" t="s">
        <v>70</v>
      </c>
      <c r="B22" s="89" t="s">
        <v>73</v>
      </c>
      <c r="C22" s="89" t="s">
        <v>465</v>
      </c>
      <c r="D22" s="90" t="s">
        <v>980</v>
      </c>
      <c r="E22" s="90" t="s">
        <v>979</v>
      </c>
      <c r="F22" s="90" t="s">
        <v>971</v>
      </c>
      <c r="G22" s="112">
        <v>1</v>
      </c>
      <c r="H22" s="77">
        <v>250000</v>
      </c>
      <c r="I22" s="77">
        <v>250000</v>
      </c>
      <c r="J22" s="77"/>
      <c r="K22" s="77"/>
      <c r="L22" s="77"/>
      <c r="M22" s="77"/>
      <c r="N22" s="77">
        <v>250000</v>
      </c>
      <c r="O22" s="77">
        <v>250000</v>
      </c>
      <c r="P22" s="108"/>
      <c r="Q22" s="108"/>
      <c r="R22" s="77"/>
      <c r="S22" s="77"/>
    </row>
    <row r="23" customHeight="1" spans="1:19">
      <c r="A23" s="88" t="s">
        <v>70</v>
      </c>
      <c r="B23" s="89" t="s">
        <v>73</v>
      </c>
      <c r="C23" s="89" t="s">
        <v>465</v>
      </c>
      <c r="D23" s="90" t="s">
        <v>981</v>
      </c>
      <c r="E23" s="90" t="s">
        <v>979</v>
      </c>
      <c r="F23" s="90" t="s">
        <v>971</v>
      </c>
      <c r="G23" s="112">
        <v>1</v>
      </c>
      <c r="H23" s="77">
        <v>98000</v>
      </c>
      <c r="I23" s="77">
        <v>98000</v>
      </c>
      <c r="J23" s="77"/>
      <c r="K23" s="77"/>
      <c r="L23" s="77"/>
      <c r="M23" s="77"/>
      <c r="N23" s="77">
        <v>98000</v>
      </c>
      <c r="O23" s="77">
        <v>98000</v>
      </c>
      <c r="P23" s="108"/>
      <c r="Q23" s="108"/>
      <c r="R23" s="77"/>
      <c r="S23" s="77"/>
    </row>
    <row r="24" customHeight="1" spans="1:19">
      <c r="A24" s="88" t="s">
        <v>70</v>
      </c>
      <c r="B24" s="89" t="s">
        <v>73</v>
      </c>
      <c r="C24" s="89" t="s">
        <v>465</v>
      </c>
      <c r="D24" s="90" t="s">
        <v>982</v>
      </c>
      <c r="E24" s="90" t="s">
        <v>979</v>
      </c>
      <c r="F24" s="90" t="s">
        <v>971</v>
      </c>
      <c r="G24" s="112">
        <v>1</v>
      </c>
      <c r="H24" s="77">
        <v>90000</v>
      </c>
      <c r="I24" s="77">
        <v>90000</v>
      </c>
      <c r="J24" s="77"/>
      <c r="K24" s="77"/>
      <c r="L24" s="77"/>
      <c r="M24" s="77"/>
      <c r="N24" s="77">
        <v>90000</v>
      </c>
      <c r="O24" s="77">
        <v>90000</v>
      </c>
      <c r="P24" s="108"/>
      <c r="Q24" s="108"/>
      <c r="R24" s="77"/>
      <c r="S24" s="77"/>
    </row>
    <row r="25" customHeight="1" spans="1:19">
      <c r="A25" s="88" t="s">
        <v>70</v>
      </c>
      <c r="B25" s="89" t="s">
        <v>73</v>
      </c>
      <c r="C25" s="89" t="s">
        <v>465</v>
      </c>
      <c r="D25" s="90" t="s">
        <v>983</v>
      </c>
      <c r="E25" s="90" t="s">
        <v>979</v>
      </c>
      <c r="F25" s="90" t="s">
        <v>971</v>
      </c>
      <c r="G25" s="112">
        <v>1</v>
      </c>
      <c r="H25" s="77">
        <v>500000</v>
      </c>
      <c r="I25" s="77">
        <v>500000</v>
      </c>
      <c r="J25" s="77"/>
      <c r="K25" s="77"/>
      <c r="L25" s="77"/>
      <c r="M25" s="77"/>
      <c r="N25" s="77">
        <v>500000</v>
      </c>
      <c r="O25" s="77">
        <v>500000</v>
      </c>
      <c r="P25" s="108"/>
      <c r="Q25" s="108"/>
      <c r="R25" s="77"/>
      <c r="S25" s="77"/>
    </row>
    <row r="26" customHeight="1" spans="1:19">
      <c r="A26" s="88" t="s">
        <v>70</v>
      </c>
      <c r="B26" s="89" t="s">
        <v>73</v>
      </c>
      <c r="C26" s="89" t="s">
        <v>465</v>
      </c>
      <c r="D26" s="90" t="s">
        <v>984</v>
      </c>
      <c r="E26" s="90" t="s">
        <v>979</v>
      </c>
      <c r="F26" s="90" t="s">
        <v>971</v>
      </c>
      <c r="G26" s="112">
        <v>1</v>
      </c>
      <c r="H26" s="77">
        <v>1500</v>
      </c>
      <c r="I26" s="77">
        <v>1500</v>
      </c>
      <c r="J26" s="77"/>
      <c r="K26" s="77"/>
      <c r="L26" s="77"/>
      <c r="M26" s="77"/>
      <c r="N26" s="77">
        <v>1500</v>
      </c>
      <c r="O26" s="77">
        <v>1500</v>
      </c>
      <c r="P26" s="108"/>
      <c r="Q26" s="108"/>
      <c r="R26" s="77"/>
      <c r="S26" s="77"/>
    </row>
    <row r="27" customHeight="1" spans="1:19">
      <c r="A27" s="88" t="s">
        <v>70</v>
      </c>
      <c r="B27" s="89" t="s">
        <v>73</v>
      </c>
      <c r="C27" s="89" t="s">
        <v>465</v>
      </c>
      <c r="D27" s="90" t="s">
        <v>985</v>
      </c>
      <c r="E27" s="90" t="s">
        <v>979</v>
      </c>
      <c r="F27" s="90" t="s">
        <v>971</v>
      </c>
      <c r="G27" s="112">
        <v>1</v>
      </c>
      <c r="H27" s="77">
        <v>15000</v>
      </c>
      <c r="I27" s="77">
        <v>15000</v>
      </c>
      <c r="J27" s="77"/>
      <c r="K27" s="77"/>
      <c r="L27" s="77"/>
      <c r="M27" s="77"/>
      <c r="N27" s="77">
        <v>15000</v>
      </c>
      <c r="O27" s="77">
        <v>15000</v>
      </c>
      <c r="P27" s="108"/>
      <c r="Q27" s="108"/>
      <c r="R27" s="77"/>
      <c r="S27" s="77"/>
    </row>
    <row r="28" customHeight="1" spans="1:19">
      <c r="A28" s="88" t="s">
        <v>70</v>
      </c>
      <c r="B28" s="89" t="s">
        <v>73</v>
      </c>
      <c r="C28" s="89" t="s">
        <v>465</v>
      </c>
      <c r="D28" s="90" t="s">
        <v>986</v>
      </c>
      <c r="E28" s="90" t="s">
        <v>979</v>
      </c>
      <c r="F28" s="90" t="s">
        <v>971</v>
      </c>
      <c r="G28" s="112">
        <v>1</v>
      </c>
      <c r="H28" s="77">
        <v>100000</v>
      </c>
      <c r="I28" s="77">
        <v>100000</v>
      </c>
      <c r="J28" s="77"/>
      <c r="K28" s="77"/>
      <c r="L28" s="77"/>
      <c r="M28" s="77"/>
      <c r="N28" s="77">
        <v>100000</v>
      </c>
      <c r="O28" s="77">
        <v>100000</v>
      </c>
      <c r="P28" s="108"/>
      <c r="Q28" s="108"/>
      <c r="R28" s="77"/>
      <c r="S28" s="77"/>
    </row>
    <row r="29" customHeight="1" spans="1:19">
      <c r="A29" s="88" t="s">
        <v>70</v>
      </c>
      <c r="B29" s="89" t="s">
        <v>73</v>
      </c>
      <c r="C29" s="89" t="s">
        <v>465</v>
      </c>
      <c r="D29" s="90" t="s">
        <v>987</v>
      </c>
      <c r="E29" s="90" t="s">
        <v>979</v>
      </c>
      <c r="F29" s="90" t="s">
        <v>971</v>
      </c>
      <c r="G29" s="112">
        <v>3</v>
      </c>
      <c r="H29" s="77">
        <v>15000</v>
      </c>
      <c r="I29" s="77">
        <v>15000</v>
      </c>
      <c r="J29" s="77"/>
      <c r="K29" s="77"/>
      <c r="L29" s="77"/>
      <c r="M29" s="77"/>
      <c r="N29" s="77">
        <v>15000</v>
      </c>
      <c r="O29" s="77">
        <v>15000</v>
      </c>
      <c r="P29" s="108"/>
      <c r="Q29" s="108"/>
      <c r="R29" s="77"/>
      <c r="S29" s="77"/>
    </row>
    <row r="30" customHeight="1" spans="1:19">
      <c r="A30" s="88" t="s">
        <v>70</v>
      </c>
      <c r="B30" s="89" t="s">
        <v>73</v>
      </c>
      <c r="C30" s="89" t="s">
        <v>465</v>
      </c>
      <c r="D30" s="90" t="s">
        <v>988</v>
      </c>
      <c r="E30" s="90" t="s">
        <v>979</v>
      </c>
      <c r="F30" s="90" t="s">
        <v>971</v>
      </c>
      <c r="G30" s="112">
        <v>1</v>
      </c>
      <c r="H30" s="77">
        <v>10000</v>
      </c>
      <c r="I30" s="77">
        <v>10000</v>
      </c>
      <c r="J30" s="77"/>
      <c r="K30" s="77"/>
      <c r="L30" s="77"/>
      <c r="M30" s="77"/>
      <c r="N30" s="77">
        <v>10000</v>
      </c>
      <c r="O30" s="77">
        <v>10000</v>
      </c>
      <c r="P30" s="108"/>
      <c r="Q30" s="108"/>
      <c r="R30" s="77"/>
      <c r="S30" s="77"/>
    </row>
    <row r="31" customHeight="1" spans="1:19">
      <c r="A31" s="88" t="s">
        <v>70</v>
      </c>
      <c r="B31" s="89" t="s">
        <v>73</v>
      </c>
      <c r="C31" s="89" t="s">
        <v>465</v>
      </c>
      <c r="D31" s="90" t="s">
        <v>989</v>
      </c>
      <c r="E31" s="90" t="s">
        <v>979</v>
      </c>
      <c r="F31" s="90" t="s">
        <v>971</v>
      </c>
      <c r="G31" s="112">
        <v>1</v>
      </c>
      <c r="H31" s="77">
        <v>100000</v>
      </c>
      <c r="I31" s="77">
        <v>100000</v>
      </c>
      <c r="J31" s="77"/>
      <c r="K31" s="77"/>
      <c r="L31" s="77"/>
      <c r="M31" s="77"/>
      <c r="N31" s="77">
        <v>100000</v>
      </c>
      <c r="O31" s="77">
        <v>100000</v>
      </c>
      <c r="P31" s="108"/>
      <c r="Q31" s="108"/>
      <c r="R31" s="77"/>
      <c r="S31" s="77"/>
    </row>
    <row r="32" customHeight="1" spans="1:19">
      <c r="A32" s="88" t="s">
        <v>70</v>
      </c>
      <c r="B32" s="89" t="s">
        <v>73</v>
      </c>
      <c r="C32" s="89" t="s">
        <v>465</v>
      </c>
      <c r="D32" s="90" t="s">
        <v>990</v>
      </c>
      <c r="E32" s="90" t="s">
        <v>979</v>
      </c>
      <c r="F32" s="90" t="s">
        <v>971</v>
      </c>
      <c r="G32" s="112">
        <v>4</v>
      </c>
      <c r="H32" s="77">
        <v>128000</v>
      </c>
      <c r="I32" s="77">
        <v>128000</v>
      </c>
      <c r="J32" s="77"/>
      <c r="K32" s="77"/>
      <c r="L32" s="77"/>
      <c r="M32" s="77"/>
      <c r="N32" s="77">
        <v>128000</v>
      </c>
      <c r="O32" s="77">
        <v>128000</v>
      </c>
      <c r="P32" s="108"/>
      <c r="Q32" s="108"/>
      <c r="R32" s="77"/>
      <c r="S32" s="77"/>
    </row>
    <row r="33" customHeight="1" spans="1:19">
      <c r="A33" s="88" t="s">
        <v>70</v>
      </c>
      <c r="B33" s="89" t="s">
        <v>73</v>
      </c>
      <c r="C33" s="89" t="s">
        <v>465</v>
      </c>
      <c r="D33" s="90" t="s">
        <v>991</v>
      </c>
      <c r="E33" s="90" t="s">
        <v>992</v>
      </c>
      <c r="F33" s="90" t="s">
        <v>635</v>
      </c>
      <c r="G33" s="112">
        <v>1</v>
      </c>
      <c r="H33" s="77">
        <v>300000</v>
      </c>
      <c r="I33" s="77">
        <v>300000</v>
      </c>
      <c r="J33" s="77"/>
      <c r="K33" s="77"/>
      <c r="L33" s="77"/>
      <c r="M33" s="77"/>
      <c r="N33" s="77">
        <v>300000</v>
      </c>
      <c r="O33" s="77">
        <v>300000</v>
      </c>
      <c r="P33" s="108"/>
      <c r="Q33" s="108"/>
      <c r="R33" s="77"/>
      <c r="S33" s="77"/>
    </row>
    <row r="34" customHeight="1" spans="1:19">
      <c r="A34" s="88" t="s">
        <v>70</v>
      </c>
      <c r="B34" s="89" t="s">
        <v>73</v>
      </c>
      <c r="C34" s="89" t="s">
        <v>465</v>
      </c>
      <c r="D34" s="90" t="s">
        <v>993</v>
      </c>
      <c r="E34" s="90" t="s">
        <v>992</v>
      </c>
      <c r="F34" s="90" t="s">
        <v>635</v>
      </c>
      <c r="G34" s="112">
        <v>1</v>
      </c>
      <c r="H34" s="77">
        <v>300000</v>
      </c>
      <c r="I34" s="77">
        <v>300000</v>
      </c>
      <c r="J34" s="77"/>
      <c r="K34" s="77"/>
      <c r="L34" s="77"/>
      <c r="M34" s="77"/>
      <c r="N34" s="77">
        <v>300000</v>
      </c>
      <c r="O34" s="77">
        <v>300000</v>
      </c>
      <c r="P34" s="108"/>
      <c r="Q34" s="108"/>
      <c r="R34" s="77"/>
      <c r="S34" s="77"/>
    </row>
    <row r="35" customHeight="1" spans="1:19">
      <c r="A35" s="88" t="s">
        <v>70</v>
      </c>
      <c r="B35" s="89" t="s">
        <v>73</v>
      </c>
      <c r="C35" s="89" t="s">
        <v>465</v>
      </c>
      <c r="D35" s="90" t="s">
        <v>994</v>
      </c>
      <c r="E35" s="90" t="s">
        <v>992</v>
      </c>
      <c r="F35" s="90" t="s">
        <v>635</v>
      </c>
      <c r="G35" s="112">
        <v>1</v>
      </c>
      <c r="H35" s="77">
        <v>150000</v>
      </c>
      <c r="I35" s="77">
        <v>150000</v>
      </c>
      <c r="J35" s="77"/>
      <c r="K35" s="77"/>
      <c r="L35" s="77"/>
      <c r="M35" s="77"/>
      <c r="N35" s="77">
        <v>150000</v>
      </c>
      <c r="O35" s="77">
        <v>150000</v>
      </c>
      <c r="P35" s="108"/>
      <c r="Q35" s="108"/>
      <c r="R35" s="77"/>
      <c r="S35" s="77"/>
    </row>
    <row r="36" customHeight="1" spans="1:19">
      <c r="A36" s="88" t="s">
        <v>70</v>
      </c>
      <c r="B36" s="89" t="s">
        <v>73</v>
      </c>
      <c r="C36" s="89" t="s">
        <v>465</v>
      </c>
      <c r="D36" s="90" t="s">
        <v>995</v>
      </c>
      <c r="E36" s="90" t="s">
        <v>992</v>
      </c>
      <c r="F36" s="90" t="s">
        <v>635</v>
      </c>
      <c r="G36" s="112">
        <v>1</v>
      </c>
      <c r="H36" s="77">
        <v>900000</v>
      </c>
      <c r="I36" s="77">
        <v>900000</v>
      </c>
      <c r="J36" s="77"/>
      <c r="K36" s="77"/>
      <c r="L36" s="77"/>
      <c r="M36" s="77"/>
      <c r="N36" s="77">
        <v>900000</v>
      </c>
      <c r="O36" s="77">
        <v>900000</v>
      </c>
      <c r="P36" s="108"/>
      <c r="Q36" s="108"/>
      <c r="R36" s="77"/>
      <c r="S36" s="77"/>
    </row>
    <row r="37" customHeight="1" spans="1:19">
      <c r="A37" s="88" t="s">
        <v>70</v>
      </c>
      <c r="B37" s="89" t="s">
        <v>73</v>
      </c>
      <c r="C37" s="89" t="s">
        <v>465</v>
      </c>
      <c r="D37" s="90" t="s">
        <v>996</v>
      </c>
      <c r="E37" s="90" t="s">
        <v>997</v>
      </c>
      <c r="F37" s="90" t="s">
        <v>998</v>
      </c>
      <c r="G37" s="112">
        <v>1</v>
      </c>
      <c r="H37" s="77">
        <v>300000</v>
      </c>
      <c r="I37" s="77">
        <v>300000</v>
      </c>
      <c r="J37" s="77"/>
      <c r="K37" s="77"/>
      <c r="L37" s="77"/>
      <c r="M37" s="77"/>
      <c r="N37" s="77">
        <v>300000</v>
      </c>
      <c r="O37" s="77">
        <v>300000</v>
      </c>
      <c r="P37" s="108"/>
      <c r="Q37" s="108"/>
      <c r="R37" s="77"/>
      <c r="S37" s="77"/>
    </row>
    <row r="38" customHeight="1" spans="1:19">
      <c r="A38" s="88" t="s">
        <v>70</v>
      </c>
      <c r="B38" s="89" t="s">
        <v>73</v>
      </c>
      <c r="C38" s="89" t="s">
        <v>465</v>
      </c>
      <c r="D38" s="90" t="s">
        <v>999</v>
      </c>
      <c r="E38" s="90" t="s">
        <v>1000</v>
      </c>
      <c r="F38" s="90" t="s">
        <v>971</v>
      </c>
      <c r="G38" s="112">
        <v>1</v>
      </c>
      <c r="H38" s="77">
        <v>700000</v>
      </c>
      <c r="I38" s="77">
        <v>700000</v>
      </c>
      <c r="J38" s="77"/>
      <c r="K38" s="77"/>
      <c r="L38" s="77"/>
      <c r="M38" s="77"/>
      <c r="N38" s="77">
        <v>700000</v>
      </c>
      <c r="O38" s="77">
        <v>700000</v>
      </c>
      <c r="P38" s="108"/>
      <c r="Q38" s="108"/>
      <c r="R38" s="77"/>
      <c r="S38" s="77"/>
    </row>
    <row r="39" customHeight="1" spans="1:19">
      <c r="A39" s="88" t="s">
        <v>70</v>
      </c>
      <c r="B39" s="89" t="s">
        <v>73</v>
      </c>
      <c r="C39" s="89" t="s">
        <v>465</v>
      </c>
      <c r="D39" s="90" t="s">
        <v>1001</v>
      </c>
      <c r="E39" s="90" t="s">
        <v>1002</v>
      </c>
      <c r="F39" s="90" t="s">
        <v>1003</v>
      </c>
      <c r="G39" s="112">
        <v>1</v>
      </c>
      <c r="H39" s="77">
        <v>2000000</v>
      </c>
      <c r="I39" s="77">
        <v>2000000</v>
      </c>
      <c r="J39" s="77"/>
      <c r="K39" s="77"/>
      <c r="L39" s="77"/>
      <c r="M39" s="77"/>
      <c r="N39" s="77">
        <v>2000000</v>
      </c>
      <c r="O39" s="77">
        <v>2000000</v>
      </c>
      <c r="P39" s="108"/>
      <c r="Q39" s="108"/>
      <c r="R39" s="77"/>
      <c r="S39" s="77"/>
    </row>
    <row r="40" customHeight="1" spans="1:19">
      <c r="A40" s="88" t="s">
        <v>70</v>
      </c>
      <c r="B40" s="89" t="s">
        <v>73</v>
      </c>
      <c r="C40" s="89" t="s">
        <v>456</v>
      </c>
      <c r="D40" s="90" t="s">
        <v>1004</v>
      </c>
      <c r="E40" s="90" t="s">
        <v>1005</v>
      </c>
      <c r="F40" s="90" t="s">
        <v>691</v>
      </c>
      <c r="G40" s="112">
        <v>1</v>
      </c>
      <c r="H40" s="77">
        <v>108000</v>
      </c>
      <c r="I40" s="77">
        <v>108000</v>
      </c>
      <c r="J40" s="77"/>
      <c r="K40" s="77"/>
      <c r="L40" s="77"/>
      <c r="M40" s="77"/>
      <c r="N40" s="77">
        <v>108000</v>
      </c>
      <c r="O40" s="77">
        <v>108000</v>
      </c>
      <c r="P40" s="108"/>
      <c r="Q40" s="108"/>
      <c r="R40" s="77"/>
      <c r="S40" s="77"/>
    </row>
    <row r="41" customHeight="1" spans="1:19">
      <c r="A41" s="88" t="s">
        <v>70</v>
      </c>
      <c r="B41" s="89" t="s">
        <v>73</v>
      </c>
      <c r="C41" s="89" t="s">
        <v>456</v>
      </c>
      <c r="D41" s="90" t="s">
        <v>1006</v>
      </c>
      <c r="E41" s="90" t="s">
        <v>958</v>
      </c>
      <c r="F41" s="90" t="s">
        <v>691</v>
      </c>
      <c r="G41" s="112">
        <v>1</v>
      </c>
      <c r="H41" s="77">
        <v>10000</v>
      </c>
      <c r="I41" s="77">
        <v>10000</v>
      </c>
      <c r="J41" s="77"/>
      <c r="K41" s="77"/>
      <c r="L41" s="77"/>
      <c r="M41" s="77"/>
      <c r="N41" s="77">
        <v>10000</v>
      </c>
      <c r="O41" s="77">
        <v>10000</v>
      </c>
      <c r="P41" s="108"/>
      <c r="Q41" s="108"/>
      <c r="R41" s="77"/>
      <c r="S41" s="77"/>
    </row>
    <row r="42" customHeight="1" spans="1:19">
      <c r="A42" s="88" t="s">
        <v>70</v>
      </c>
      <c r="B42" s="89" t="s">
        <v>73</v>
      </c>
      <c r="C42" s="89" t="s">
        <v>456</v>
      </c>
      <c r="D42" s="90" t="s">
        <v>1007</v>
      </c>
      <c r="E42" s="90" t="s">
        <v>960</v>
      </c>
      <c r="F42" s="90" t="s">
        <v>691</v>
      </c>
      <c r="G42" s="112">
        <v>1</v>
      </c>
      <c r="H42" s="77">
        <v>12000</v>
      </c>
      <c r="I42" s="77">
        <v>12000</v>
      </c>
      <c r="J42" s="77"/>
      <c r="K42" s="77"/>
      <c r="L42" s="77"/>
      <c r="M42" s="77"/>
      <c r="N42" s="77">
        <v>12000</v>
      </c>
      <c r="O42" s="77">
        <v>12000</v>
      </c>
      <c r="P42" s="108"/>
      <c r="Q42" s="108"/>
      <c r="R42" s="77"/>
      <c r="S42" s="77"/>
    </row>
    <row r="43" customHeight="1" spans="1:19">
      <c r="A43" s="88" t="s">
        <v>70</v>
      </c>
      <c r="B43" s="89" t="s">
        <v>73</v>
      </c>
      <c r="C43" s="89" t="s">
        <v>456</v>
      </c>
      <c r="D43" s="90" t="s">
        <v>962</v>
      </c>
      <c r="E43" s="90" t="s">
        <v>962</v>
      </c>
      <c r="F43" s="90" t="s">
        <v>691</v>
      </c>
      <c r="G43" s="112">
        <v>1</v>
      </c>
      <c r="H43" s="77">
        <v>8000</v>
      </c>
      <c r="I43" s="77">
        <v>8000</v>
      </c>
      <c r="J43" s="77"/>
      <c r="K43" s="77"/>
      <c r="L43" s="77"/>
      <c r="M43" s="77"/>
      <c r="N43" s="77">
        <v>8000</v>
      </c>
      <c r="O43" s="77">
        <v>8000</v>
      </c>
      <c r="P43" s="108"/>
      <c r="Q43" s="108"/>
      <c r="R43" s="77"/>
      <c r="S43" s="77"/>
    </row>
    <row r="44" customHeight="1" spans="1:19">
      <c r="A44" s="88" t="s">
        <v>70</v>
      </c>
      <c r="B44" s="89" t="s">
        <v>73</v>
      </c>
      <c r="C44" s="89" t="s">
        <v>477</v>
      </c>
      <c r="D44" s="90" t="s">
        <v>970</v>
      </c>
      <c r="E44" s="90" t="s">
        <v>970</v>
      </c>
      <c r="F44" s="90" t="s">
        <v>971</v>
      </c>
      <c r="G44" s="112">
        <v>1</v>
      </c>
      <c r="H44" s="77">
        <v>5000</v>
      </c>
      <c r="I44" s="77">
        <v>5000</v>
      </c>
      <c r="J44" s="77"/>
      <c r="K44" s="77"/>
      <c r="L44" s="77"/>
      <c r="M44" s="77"/>
      <c r="N44" s="77">
        <v>5000</v>
      </c>
      <c r="O44" s="77">
        <v>5000</v>
      </c>
      <c r="P44" s="108"/>
      <c r="Q44" s="108"/>
      <c r="R44" s="77"/>
      <c r="S44" s="77"/>
    </row>
    <row r="45" customHeight="1" spans="1:19">
      <c r="A45" s="88" t="s">
        <v>70</v>
      </c>
      <c r="B45" s="89" t="s">
        <v>73</v>
      </c>
      <c r="C45" s="89" t="s">
        <v>477</v>
      </c>
      <c r="D45" s="90" t="s">
        <v>1008</v>
      </c>
      <c r="E45" s="90" t="s">
        <v>974</v>
      </c>
      <c r="F45" s="90" t="s">
        <v>1009</v>
      </c>
      <c r="G45" s="112">
        <v>15</v>
      </c>
      <c r="H45" s="77">
        <v>24000</v>
      </c>
      <c r="I45" s="77">
        <v>24000</v>
      </c>
      <c r="J45" s="77"/>
      <c r="K45" s="77"/>
      <c r="L45" s="77"/>
      <c r="M45" s="77"/>
      <c r="N45" s="77">
        <v>24000</v>
      </c>
      <c r="O45" s="77">
        <v>24000</v>
      </c>
      <c r="P45" s="108"/>
      <c r="Q45" s="108"/>
      <c r="R45" s="77"/>
      <c r="S45" s="77"/>
    </row>
    <row r="46" customHeight="1" spans="1:19">
      <c r="A46" s="88" t="s">
        <v>70</v>
      </c>
      <c r="B46" s="89" t="s">
        <v>73</v>
      </c>
      <c r="C46" s="89" t="s">
        <v>477</v>
      </c>
      <c r="D46" s="90" t="s">
        <v>1010</v>
      </c>
      <c r="E46" s="90" t="s">
        <v>974</v>
      </c>
      <c r="F46" s="90" t="s">
        <v>1009</v>
      </c>
      <c r="G46" s="112">
        <v>5</v>
      </c>
      <c r="H46" s="77">
        <v>31000</v>
      </c>
      <c r="I46" s="77">
        <v>31000</v>
      </c>
      <c r="J46" s="77"/>
      <c r="K46" s="77"/>
      <c r="L46" s="77"/>
      <c r="M46" s="77"/>
      <c r="N46" s="77">
        <v>31000</v>
      </c>
      <c r="O46" s="77">
        <v>31000</v>
      </c>
      <c r="P46" s="108"/>
      <c r="Q46" s="108"/>
      <c r="R46" s="77"/>
      <c r="S46" s="77"/>
    </row>
    <row r="47" customHeight="1" spans="1:19">
      <c r="A47" s="88" t="s">
        <v>70</v>
      </c>
      <c r="B47" s="89" t="s">
        <v>73</v>
      </c>
      <c r="C47" s="89" t="s">
        <v>477</v>
      </c>
      <c r="D47" s="90" t="s">
        <v>1011</v>
      </c>
      <c r="E47" s="90" t="s">
        <v>979</v>
      </c>
      <c r="F47" s="90" t="s">
        <v>971</v>
      </c>
      <c r="G47" s="112">
        <v>1</v>
      </c>
      <c r="H47" s="77">
        <v>560000</v>
      </c>
      <c r="I47" s="77">
        <v>560000</v>
      </c>
      <c r="J47" s="77"/>
      <c r="K47" s="77"/>
      <c r="L47" s="77"/>
      <c r="M47" s="77"/>
      <c r="N47" s="77">
        <v>560000</v>
      </c>
      <c r="O47" s="77">
        <v>560000</v>
      </c>
      <c r="P47" s="108"/>
      <c r="Q47" s="108"/>
      <c r="R47" s="77"/>
      <c r="S47" s="77"/>
    </row>
    <row r="48" customHeight="1" spans="1:19">
      <c r="A48" s="88" t="s">
        <v>70</v>
      </c>
      <c r="B48" s="89" t="s">
        <v>73</v>
      </c>
      <c r="C48" s="89" t="s">
        <v>477</v>
      </c>
      <c r="D48" s="90" t="s">
        <v>1012</v>
      </c>
      <c r="E48" s="90" t="s">
        <v>979</v>
      </c>
      <c r="F48" s="90" t="s">
        <v>971</v>
      </c>
      <c r="G48" s="112">
        <v>1</v>
      </c>
      <c r="H48" s="77">
        <v>33000</v>
      </c>
      <c r="I48" s="77">
        <v>33000</v>
      </c>
      <c r="J48" s="77"/>
      <c r="K48" s="77"/>
      <c r="L48" s="77"/>
      <c r="M48" s="77"/>
      <c r="N48" s="77">
        <v>33000</v>
      </c>
      <c r="O48" s="77">
        <v>33000</v>
      </c>
      <c r="P48" s="108"/>
      <c r="Q48" s="108"/>
      <c r="R48" s="77"/>
      <c r="S48" s="77"/>
    </row>
    <row r="49" customHeight="1" spans="1:19">
      <c r="A49" s="88" t="s">
        <v>70</v>
      </c>
      <c r="B49" s="89" t="s">
        <v>73</v>
      </c>
      <c r="C49" s="89" t="s">
        <v>477</v>
      </c>
      <c r="D49" s="90" t="s">
        <v>1013</v>
      </c>
      <c r="E49" s="90" t="s">
        <v>979</v>
      </c>
      <c r="F49" s="90" t="s">
        <v>971</v>
      </c>
      <c r="G49" s="112">
        <v>1</v>
      </c>
      <c r="H49" s="77">
        <v>18000</v>
      </c>
      <c r="I49" s="77">
        <v>18000</v>
      </c>
      <c r="J49" s="77"/>
      <c r="K49" s="77"/>
      <c r="L49" s="77"/>
      <c r="M49" s="77"/>
      <c r="N49" s="77">
        <v>18000</v>
      </c>
      <c r="O49" s="77">
        <v>18000</v>
      </c>
      <c r="P49" s="108"/>
      <c r="Q49" s="108"/>
      <c r="R49" s="77"/>
      <c r="S49" s="77"/>
    </row>
    <row r="50" customHeight="1" spans="1:19">
      <c r="A50" s="88" t="s">
        <v>70</v>
      </c>
      <c r="B50" s="89" t="s">
        <v>73</v>
      </c>
      <c r="C50" s="89" t="s">
        <v>477</v>
      </c>
      <c r="D50" s="90" t="s">
        <v>1014</v>
      </c>
      <c r="E50" s="90" t="s">
        <v>979</v>
      </c>
      <c r="F50" s="90" t="s">
        <v>971</v>
      </c>
      <c r="G50" s="112">
        <v>1</v>
      </c>
      <c r="H50" s="77">
        <v>9800</v>
      </c>
      <c r="I50" s="77">
        <v>9800</v>
      </c>
      <c r="J50" s="77"/>
      <c r="K50" s="77"/>
      <c r="L50" s="77"/>
      <c r="M50" s="77"/>
      <c r="N50" s="77">
        <v>9800</v>
      </c>
      <c r="O50" s="77">
        <v>9800</v>
      </c>
      <c r="P50" s="108"/>
      <c r="Q50" s="108"/>
      <c r="R50" s="77"/>
      <c r="S50" s="77"/>
    </row>
    <row r="51" customHeight="1" spans="1:19">
      <c r="A51" s="88" t="s">
        <v>70</v>
      </c>
      <c r="B51" s="89" t="s">
        <v>73</v>
      </c>
      <c r="C51" s="89" t="s">
        <v>477</v>
      </c>
      <c r="D51" s="90" t="s">
        <v>1015</v>
      </c>
      <c r="E51" s="90" t="s">
        <v>1016</v>
      </c>
      <c r="F51" s="90" t="s">
        <v>971</v>
      </c>
      <c r="G51" s="112">
        <v>1</v>
      </c>
      <c r="H51" s="77">
        <v>200000</v>
      </c>
      <c r="I51" s="77">
        <v>200000</v>
      </c>
      <c r="J51" s="77"/>
      <c r="K51" s="77"/>
      <c r="L51" s="77"/>
      <c r="M51" s="77"/>
      <c r="N51" s="77">
        <v>200000</v>
      </c>
      <c r="O51" s="77">
        <v>200000</v>
      </c>
      <c r="P51" s="108"/>
      <c r="Q51" s="108"/>
      <c r="R51" s="77"/>
      <c r="S51" s="77"/>
    </row>
    <row r="52" customHeight="1" spans="1:19">
      <c r="A52" s="88" t="s">
        <v>70</v>
      </c>
      <c r="B52" s="89" t="s">
        <v>73</v>
      </c>
      <c r="C52" s="89" t="s">
        <v>477</v>
      </c>
      <c r="D52" s="90" t="s">
        <v>1017</v>
      </c>
      <c r="E52" s="90" t="s">
        <v>1018</v>
      </c>
      <c r="F52" s="90" t="s">
        <v>971</v>
      </c>
      <c r="G52" s="112">
        <v>1</v>
      </c>
      <c r="H52" s="77">
        <v>3480</v>
      </c>
      <c r="I52" s="77">
        <v>3480</v>
      </c>
      <c r="J52" s="77"/>
      <c r="K52" s="77"/>
      <c r="L52" s="77"/>
      <c r="M52" s="77"/>
      <c r="N52" s="77">
        <v>3480</v>
      </c>
      <c r="O52" s="77">
        <v>3480</v>
      </c>
      <c r="P52" s="108"/>
      <c r="Q52" s="108"/>
      <c r="R52" s="77"/>
      <c r="S52" s="77"/>
    </row>
    <row r="53" customHeight="1" spans="1:19">
      <c r="A53" s="88" t="s">
        <v>70</v>
      </c>
      <c r="B53" s="89" t="s">
        <v>73</v>
      </c>
      <c r="C53" s="89" t="s">
        <v>477</v>
      </c>
      <c r="D53" s="90" t="s">
        <v>1019</v>
      </c>
      <c r="E53" s="90" t="s">
        <v>1020</v>
      </c>
      <c r="F53" s="90" t="s">
        <v>971</v>
      </c>
      <c r="G53" s="112">
        <v>1</v>
      </c>
      <c r="H53" s="77"/>
      <c r="I53" s="77">
        <v>3000000</v>
      </c>
      <c r="J53" s="77"/>
      <c r="K53" s="77"/>
      <c r="L53" s="77"/>
      <c r="M53" s="77"/>
      <c r="N53" s="77">
        <v>3000000</v>
      </c>
      <c r="O53" s="77">
        <v>3000000</v>
      </c>
      <c r="P53" s="108"/>
      <c r="Q53" s="108"/>
      <c r="R53" s="77"/>
      <c r="S53" s="77"/>
    </row>
    <row r="54" customHeight="1" spans="1:19">
      <c r="A54" s="88" t="s">
        <v>70</v>
      </c>
      <c r="B54" s="89" t="s">
        <v>73</v>
      </c>
      <c r="C54" s="89" t="s">
        <v>477</v>
      </c>
      <c r="D54" s="90" t="s">
        <v>1021</v>
      </c>
      <c r="E54" s="90" t="s">
        <v>1020</v>
      </c>
      <c r="F54" s="90" t="s">
        <v>971</v>
      </c>
      <c r="G54" s="112">
        <v>2</v>
      </c>
      <c r="H54" s="77">
        <v>12000</v>
      </c>
      <c r="I54" s="77">
        <v>12000</v>
      </c>
      <c r="J54" s="77"/>
      <c r="K54" s="77"/>
      <c r="L54" s="77"/>
      <c r="M54" s="77"/>
      <c r="N54" s="77">
        <v>12000</v>
      </c>
      <c r="O54" s="77">
        <v>12000</v>
      </c>
      <c r="P54" s="108"/>
      <c r="Q54" s="108"/>
      <c r="R54" s="77"/>
      <c r="S54" s="77"/>
    </row>
    <row r="55" customHeight="1" spans="1:19">
      <c r="A55" s="88" t="s">
        <v>70</v>
      </c>
      <c r="B55" s="89" t="s">
        <v>73</v>
      </c>
      <c r="C55" s="89" t="s">
        <v>477</v>
      </c>
      <c r="D55" s="90" t="s">
        <v>1022</v>
      </c>
      <c r="E55" s="90" t="s">
        <v>1020</v>
      </c>
      <c r="F55" s="90" t="s">
        <v>971</v>
      </c>
      <c r="G55" s="112">
        <v>1</v>
      </c>
      <c r="H55" s="77">
        <v>400000</v>
      </c>
      <c r="I55" s="77">
        <v>400000</v>
      </c>
      <c r="J55" s="77"/>
      <c r="K55" s="77"/>
      <c r="L55" s="77"/>
      <c r="M55" s="77"/>
      <c r="N55" s="77">
        <v>400000</v>
      </c>
      <c r="O55" s="77">
        <v>400000</v>
      </c>
      <c r="P55" s="108"/>
      <c r="Q55" s="108"/>
      <c r="R55" s="77"/>
      <c r="S55" s="77"/>
    </row>
    <row r="56" customHeight="1" spans="1:19">
      <c r="A56" s="88" t="s">
        <v>70</v>
      </c>
      <c r="B56" s="89" t="s">
        <v>75</v>
      </c>
      <c r="C56" s="89" t="s">
        <v>481</v>
      </c>
      <c r="D56" s="90" t="s">
        <v>1023</v>
      </c>
      <c r="E56" s="90" t="s">
        <v>958</v>
      </c>
      <c r="F56" s="90" t="s">
        <v>691</v>
      </c>
      <c r="G56" s="112">
        <v>1</v>
      </c>
      <c r="H56" s="77">
        <v>100000</v>
      </c>
      <c r="I56" s="77">
        <v>100000</v>
      </c>
      <c r="J56" s="77"/>
      <c r="K56" s="77"/>
      <c r="L56" s="77"/>
      <c r="M56" s="77"/>
      <c r="N56" s="77">
        <v>100000</v>
      </c>
      <c r="O56" s="77">
        <v>100000</v>
      </c>
      <c r="P56" s="108"/>
      <c r="Q56" s="108"/>
      <c r="R56" s="77"/>
      <c r="S56" s="77"/>
    </row>
    <row r="57" customHeight="1" spans="1:19">
      <c r="A57" s="88" t="s">
        <v>70</v>
      </c>
      <c r="B57" s="89" t="s">
        <v>75</v>
      </c>
      <c r="C57" s="89" t="s">
        <v>481</v>
      </c>
      <c r="D57" s="90" t="s">
        <v>1024</v>
      </c>
      <c r="E57" s="90" t="s">
        <v>960</v>
      </c>
      <c r="F57" s="90" t="s">
        <v>691</v>
      </c>
      <c r="G57" s="112">
        <v>1</v>
      </c>
      <c r="H57" s="77">
        <v>70000</v>
      </c>
      <c r="I57" s="77">
        <v>70000</v>
      </c>
      <c r="J57" s="77"/>
      <c r="K57" s="77"/>
      <c r="L57" s="77"/>
      <c r="M57" s="77"/>
      <c r="N57" s="77">
        <v>70000</v>
      </c>
      <c r="O57" s="77">
        <v>70000</v>
      </c>
      <c r="P57" s="108"/>
      <c r="Q57" s="108"/>
      <c r="R57" s="77"/>
      <c r="S57" s="77"/>
    </row>
    <row r="58" customHeight="1" spans="1:19">
      <c r="A58" s="88" t="s">
        <v>70</v>
      </c>
      <c r="B58" s="89" t="s">
        <v>75</v>
      </c>
      <c r="C58" s="89" t="s">
        <v>481</v>
      </c>
      <c r="D58" s="90" t="s">
        <v>961</v>
      </c>
      <c r="E58" s="90" t="s">
        <v>962</v>
      </c>
      <c r="F58" s="90" t="s">
        <v>691</v>
      </c>
      <c r="G58" s="112">
        <v>1</v>
      </c>
      <c r="H58" s="77">
        <v>35000</v>
      </c>
      <c r="I58" s="77">
        <v>35000</v>
      </c>
      <c r="J58" s="77"/>
      <c r="K58" s="77"/>
      <c r="L58" s="77"/>
      <c r="M58" s="77"/>
      <c r="N58" s="77">
        <v>35000</v>
      </c>
      <c r="O58" s="77">
        <v>35000</v>
      </c>
      <c r="P58" s="108"/>
      <c r="Q58" s="108"/>
      <c r="R58" s="77"/>
      <c r="S58" s="77"/>
    </row>
    <row r="59" customHeight="1" spans="1:19">
      <c r="A59" s="88" t="s">
        <v>70</v>
      </c>
      <c r="B59" s="89" t="s">
        <v>75</v>
      </c>
      <c r="C59" s="89" t="s">
        <v>481</v>
      </c>
      <c r="D59" s="90" t="s">
        <v>1025</v>
      </c>
      <c r="E59" s="90" t="s">
        <v>1026</v>
      </c>
      <c r="F59" s="90" t="s">
        <v>971</v>
      </c>
      <c r="G59" s="112">
        <v>100</v>
      </c>
      <c r="H59" s="77">
        <v>60000</v>
      </c>
      <c r="I59" s="77">
        <v>60000</v>
      </c>
      <c r="J59" s="77"/>
      <c r="K59" s="77"/>
      <c r="L59" s="77"/>
      <c r="M59" s="77"/>
      <c r="N59" s="77">
        <v>60000</v>
      </c>
      <c r="O59" s="77">
        <v>60000</v>
      </c>
      <c r="P59" s="108"/>
      <c r="Q59" s="108"/>
      <c r="R59" s="77"/>
      <c r="S59" s="77"/>
    </row>
    <row r="60" customHeight="1" spans="1:19">
      <c r="A60" s="88" t="s">
        <v>70</v>
      </c>
      <c r="B60" s="89" t="s">
        <v>75</v>
      </c>
      <c r="C60" s="89" t="s">
        <v>481</v>
      </c>
      <c r="D60" s="90" t="s">
        <v>1027</v>
      </c>
      <c r="E60" s="90" t="s">
        <v>1028</v>
      </c>
      <c r="F60" s="90" t="s">
        <v>691</v>
      </c>
      <c r="G60" s="112">
        <v>1</v>
      </c>
      <c r="H60" s="77">
        <v>100000</v>
      </c>
      <c r="I60" s="77">
        <v>100000</v>
      </c>
      <c r="J60" s="77"/>
      <c r="K60" s="77"/>
      <c r="L60" s="77"/>
      <c r="M60" s="77"/>
      <c r="N60" s="77">
        <v>100000</v>
      </c>
      <c r="O60" s="77">
        <v>100000</v>
      </c>
      <c r="P60" s="108"/>
      <c r="Q60" s="108"/>
      <c r="R60" s="77"/>
      <c r="S60" s="77"/>
    </row>
    <row r="61" customHeight="1" spans="1:19">
      <c r="A61" s="88" t="s">
        <v>70</v>
      </c>
      <c r="B61" s="89" t="s">
        <v>75</v>
      </c>
      <c r="C61" s="89" t="s">
        <v>481</v>
      </c>
      <c r="D61" s="90" t="s">
        <v>1029</v>
      </c>
      <c r="E61" s="90" t="s">
        <v>1030</v>
      </c>
      <c r="F61" s="90" t="s">
        <v>691</v>
      </c>
      <c r="G61" s="112">
        <v>1</v>
      </c>
      <c r="H61" s="77">
        <v>450000</v>
      </c>
      <c r="I61" s="77">
        <v>450000</v>
      </c>
      <c r="J61" s="77"/>
      <c r="K61" s="77"/>
      <c r="L61" s="77"/>
      <c r="M61" s="77"/>
      <c r="N61" s="77">
        <v>450000</v>
      </c>
      <c r="O61" s="77">
        <v>450000</v>
      </c>
      <c r="P61" s="108"/>
      <c r="Q61" s="108"/>
      <c r="R61" s="77"/>
      <c r="S61" s="77"/>
    </row>
    <row r="62" customHeight="1" spans="1:19">
      <c r="A62" s="88" t="s">
        <v>70</v>
      </c>
      <c r="B62" s="89" t="s">
        <v>75</v>
      </c>
      <c r="C62" s="89" t="s">
        <v>489</v>
      </c>
      <c r="D62" s="90" t="s">
        <v>1031</v>
      </c>
      <c r="E62" s="90" t="s">
        <v>1032</v>
      </c>
      <c r="F62" s="90" t="s">
        <v>971</v>
      </c>
      <c r="G62" s="112">
        <v>5</v>
      </c>
      <c r="H62" s="77">
        <v>10000</v>
      </c>
      <c r="I62" s="77">
        <v>10000</v>
      </c>
      <c r="J62" s="77"/>
      <c r="K62" s="77"/>
      <c r="L62" s="77"/>
      <c r="M62" s="77"/>
      <c r="N62" s="77">
        <v>10000</v>
      </c>
      <c r="O62" s="77">
        <v>10000</v>
      </c>
      <c r="P62" s="108"/>
      <c r="Q62" s="108"/>
      <c r="R62" s="77"/>
      <c r="S62" s="77"/>
    </row>
    <row r="63" customHeight="1" spans="1:19">
      <c r="A63" s="88" t="s">
        <v>70</v>
      </c>
      <c r="B63" s="89" t="s">
        <v>75</v>
      </c>
      <c r="C63" s="89" t="s">
        <v>489</v>
      </c>
      <c r="D63" s="90" t="s">
        <v>1033</v>
      </c>
      <c r="E63" s="90" t="s">
        <v>1032</v>
      </c>
      <c r="F63" s="90" t="s">
        <v>971</v>
      </c>
      <c r="G63" s="112">
        <v>10</v>
      </c>
      <c r="H63" s="77">
        <v>15000</v>
      </c>
      <c r="I63" s="77">
        <v>15000</v>
      </c>
      <c r="J63" s="77"/>
      <c r="K63" s="77"/>
      <c r="L63" s="77"/>
      <c r="M63" s="77"/>
      <c r="N63" s="77">
        <v>15000</v>
      </c>
      <c r="O63" s="77">
        <v>15000</v>
      </c>
      <c r="P63" s="108"/>
      <c r="Q63" s="108"/>
      <c r="R63" s="77"/>
      <c r="S63" s="77"/>
    </row>
    <row r="64" customHeight="1" spans="1:19">
      <c r="A64" s="88" t="s">
        <v>70</v>
      </c>
      <c r="B64" s="89" t="s">
        <v>75</v>
      </c>
      <c r="C64" s="89" t="s">
        <v>489</v>
      </c>
      <c r="D64" s="90" t="s">
        <v>1034</v>
      </c>
      <c r="E64" s="90" t="s">
        <v>1032</v>
      </c>
      <c r="F64" s="90" t="s">
        <v>971</v>
      </c>
      <c r="G64" s="112">
        <v>40</v>
      </c>
      <c r="H64" s="77">
        <v>60000</v>
      </c>
      <c r="I64" s="77">
        <v>60000</v>
      </c>
      <c r="J64" s="77"/>
      <c r="K64" s="77"/>
      <c r="L64" s="77"/>
      <c r="M64" s="77"/>
      <c r="N64" s="77">
        <v>60000</v>
      </c>
      <c r="O64" s="77">
        <v>60000</v>
      </c>
      <c r="P64" s="108"/>
      <c r="Q64" s="108"/>
      <c r="R64" s="77"/>
      <c r="S64" s="77"/>
    </row>
    <row r="65" customHeight="1" spans="1:19">
      <c r="A65" s="88" t="s">
        <v>70</v>
      </c>
      <c r="B65" s="89" t="s">
        <v>75</v>
      </c>
      <c r="C65" s="89" t="s">
        <v>489</v>
      </c>
      <c r="D65" s="90" t="s">
        <v>1035</v>
      </c>
      <c r="E65" s="90" t="s">
        <v>1036</v>
      </c>
      <c r="F65" s="90" t="s">
        <v>971</v>
      </c>
      <c r="G65" s="112">
        <v>10</v>
      </c>
      <c r="H65" s="77">
        <v>60000</v>
      </c>
      <c r="I65" s="77">
        <v>60000</v>
      </c>
      <c r="J65" s="77"/>
      <c r="K65" s="77"/>
      <c r="L65" s="77"/>
      <c r="M65" s="77"/>
      <c r="N65" s="77">
        <v>60000</v>
      </c>
      <c r="O65" s="77">
        <v>60000</v>
      </c>
      <c r="P65" s="108"/>
      <c r="Q65" s="108"/>
      <c r="R65" s="77"/>
      <c r="S65" s="77"/>
    </row>
    <row r="66" customHeight="1" spans="1:19">
      <c r="A66" s="88" t="s">
        <v>70</v>
      </c>
      <c r="B66" s="89" t="s">
        <v>75</v>
      </c>
      <c r="C66" s="89" t="s">
        <v>489</v>
      </c>
      <c r="D66" s="90" t="s">
        <v>1037</v>
      </c>
      <c r="E66" s="90" t="s">
        <v>1038</v>
      </c>
      <c r="F66" s="90" t="s">
        <v>655</v>
      </c>
      <c r="G66" s="112">
        <v>2</v>
      </c>
      <c r="H66" s="77">
        <v>100000</v>
      </c>
      <c r="I66" s="77">
        <v>100000</v>
      </c>
      <c r="J66" s="77"/>
      <c r="K66" s="77"/>
      <c r="L66" s="77"/>
      <c r="M66" s="77"/>
      <c r="N66" s="77">
        <v>100000</v>
      </c>
      <c r="O66" s="77">
        <v>100000</v>
      </c>
      <c r="P66" s="108"/>
      <c r="Q66" s="108"/>
      <c r="R66" s="77"/>
      <c r="S66" s="77"/>
    </row>
    <row r="67" customHeight="1" spans="1:19">
      <c r="A67" s="88" t="s">
        <v>70</v>
      </c>
      <c r="B67" s="89" t="s">
        <v>75</v>
      </c>
      <c r="C67" s="89" t="s">
        <v>489</v>
      </c>
      <c r="D67" s="90" t="s">
        <v>1039</v>
      </c>
      <c r="E67" s="90" t="s">
        <v>1039</v>
      </c>
      <c r="F67" s="90" t="s">
        <v>971</v>
      </c>
      <c r="G67" s="112">
        <v>2</v>
      </c>
      <c r="H67" s="77">
        <v>80000</v>
      </c>
      <c r="I67" s="77">
        <v>80000</v>
      </c>
      <c r="J67" s="77"/>
      <c r="K67" s="77"/>
      <c r="L67" s="77"/>
      <c r="M67" s="77"/>
      <c r="N67" s="77">
        <v>80000</v>
      </c>
      <c r="O67" s="77">
        <v>80000</v>
      </c>
      <c r="P67" s="108"/>
      <c r="Q67" s="108"/>
      <c r="R67" s="77"/>
      <c r="S67" s="77"/>
    </row>
    <row r="68" customHeight="1" spans="1:19">
      <c r="A68" s="88" t="s">
        <v>70</v>
      </c>
      <c r="B68" s="89" t="s">
        <v>75</v>
      </c>
      <c r="C68" s="89" t="s">
        <v>489</v>
      </c>
      <c r="D68" s="90" t="s">
        <v>1015</v>
      </c>
      <c r="E68" s="90" t="s">
        <v>1040</v>
      </c>
      <c r="F68" s="90" t="s">
        <v>971</v>
      </c>
      <c r="G68" s="112">
        <v>2</v>
      </c>
      <c r="H68" s="77">
        <v>600000</v>
      </c>
      <c r="I68" s="77">
        <v>600000</v>
      </c>
      <c r="J68" s="77"/>
      <c r="K68" s="77"/>
      <c r="L68" s="77"/>
      <c r="M68" s="77"/>
      <c r="N68" s="77">
        <v>600000</v>
      </c>
      <c r="O68" s="77">
        <v>600000</v>
      </c>
      <c r="P68" s="108"/>
      <c r="Q68" s="108"/>
      <c r="R68" s="77"/>
      <c r="S68" s="77"/>
    </row>
    <row r="69" customHeight="1" spans="1:19">
      <c r="A69" s="88" t="s">
        <v>70</v>
      </c>
      <c r="B69" s="89" t="s">
        <v>75</v>
      </c>
      <c r="C69" s="89" t="s">
        <v>489</v>
      </c>
      <c r="D69" s="90" t="s">
        <v>1041</v>
      </c>
      <c r="E69" s="90" t="s">
        <v>1040</v>
      </c>
      <c r="F69" s="90" t="s">
        <v>971</v>
      </c>
      <c r="G69" s="112">
        <v>1</v>
      </c>
      <c r="H69" s="77">
        <v>250000</v>
      </c>
      <c r="I69" s="77">
        <v>250000</v>
      </c>
      <c r="J69" s="77"/>
      <c r="K69" s="77"/>
      <c r="L69" s="77"/>
      <c r="M69" s="77"/>
      <c r="N69" s="77">
        <v>250000</v>
      </c>
      <c r="O69" s="77">
        <v>250000</v>
      </c>
      <c r="P69" s="108"/>
      <c r="Q69" s="108"/>
      <c r="R69" s="77"/>
      <c r="S69" s="77"/>
    </row>
    <row r="70" customHeight="1" spans="1:19">
      <c r="A70" s="88" t="s">
        <v>70</v>
      </c>
      <c r="B70" s="89" t="s">
        <v>75</v>
      </c>
      <c r="C70" s="89" t="s">
        <v>489</v>
      </c>
      <c r="D70" s="90" t="s">
        <v>1041</v>
      </c>
      <c r="E70" s="90" t="s">
        <v>1040</v>
      </c>
      <c r="F70" s="90" t="s">
        <v>971</v>
      </c>
      <c r="G70" s="112">
        <v>1</v>
      </c>
      <c r="H70" s="77">
        <v>170000</v>
      </c>
      <c r="I70" s="77">
        <v>170000</v>
      </c>
      <c r="J70" s="77"/>
      <c r="K70" s="77"/>
      <c r="L70" s="77"/>
      <c r="M70" s="77"/>
      <c r="N70" s="77">
        <v>170000</v>
      </c>
      <c r="O70" s="77">
        <v>170000</v>
      </c>
      <c r="P70" s="108"/>
      <c r="Q70" s="108"/>
      <c r="R70" s="77"/>
      <c r="S70" s="77"/>
    </row>
    <row r="71" customHeight="1" spans="1:19">
      <c r="A71" s="88" t="s">
        <v>70</v>
      </c>
      <c r="B71" s="89" t="s">
        <v>75</v>
      </c>
      <c r="C71" s="89" t="s">
        <v>489</v>
      </c>
      <c r="D71" s="90" t="s">
        <v>1042</v>
      </c>
      <c r="E71" s="90" t="s">
        <v>1043</v>
      </c>
      <c r="F71" s="90" t="s">
        <v>971</v>
      </c>
      <c r="G71" s="112">
        <v>1</v>
      </c>
      <c r="H71" s="77">
        <v>40000</v>
      </c>
      <c r="I71" s="77">
        <v>40000</v>
      </c>
      <c r="J71" s="77"/>
      <c r="K71" s="77"/>
      <c r="L71" s="77"/>
      <c r="M71" s="77"/>
      <c r="N71" s="77">
        <v>40000</v>
      </c>
      <c r="O71" s="77">
        <v>40000</v>
      </c>
      <c r="P71" s="108"/>
      <c r="Q71" s="108"/>
      <c r="R71" s="77"/>
      <c r="S71" s="77"/>
    </row>
    <row r="72" customHeight="1" spans="1:19">
      <c r="A72" s="88" t="s">
        <v>70</v>
      </c>
      <c r="B72" s="89" t="s">
        <v>75</v>
      </c>
      <c r="C72" s="89" t="s">
        <v>489</v>
      </c>
      <c r="D72" s="90" t="s">
        <v>1044</v>
      </c>
      <c r="E72" s="90" t="s">
        <v>977</v>
      </c>
      <c r="F72" s="90" t="s">
        <v>971</v>
      </c>
      <c r="G72" s="112">
        <v>1</v>
      </c>
      <c r="H72" s="77">
        <v>200000</v>
      </c>
      <c r="I72" s="77">
        <v>200000</v>
      </c>
      <c r="J72" s="77"/>
      <c r="K72" s="77"/>
      <c r="L72" s="77"/>
      <c r="M72" s="77"/>
      <c r="N72" s="77">
        <v>200000</v>
      </c>
      <c r="O72" s="77">
        <v>200000</v>
      </c>
      <c r="P72" s="108"/>
      <c r="Q72" s="108"/>
      <c r="R72" s="77"/>
      <c r="S72" s="77"/>
    </row>
    <row r="73" customHeight="1" spans="1:19">
      <c r="A73" s="88" t="s">
        <v>70</v>
      </c>
      <c r="B73" s="89" t="s">
        <v>75</v>
      </c>
      <c r="C73" s="89" t="s">
        <v>489</v>
      </c>
      <c r="D73" s="90" t="s">
        <v>1045</v>
      </c>
      <c r="E73" s="90" t="s">
        <v>977</v>
      </c>
      <c r="F73" s="90" t="s">
        <v>971</v>
      </c>
      <c r="G73" s="112">
        <v>1</v>
      </c>
      <c r="H73" s="77">
        <v>500000</v>
      </c>
      <c r="I73" s="77">
        <v>500000</v>
      </c>
      <c r="J73" s="77"/>
      <c r="K73" s="77"/>
      <c r="L73" s="77"/>
      <c r="M73" s="77"/>
      <c r="N73" s="77">
        <v>500000</v>
      </c>
      <c r="O73" s="77">
        <v>500000</v>
      </c>
      <c r="P73" s="108"/>
      <c r="Q73" s="108"/>
      <c r="R73" s="77"/>
      <c r="S73" s="77"/>
    </row>
    <row r="74" customHeight="1" spans="1:19">
      <c r="A74" s="88" t="s">
        <v>70</v>
      </c>
      <c r="B74" s="89" t="s">
        <v>75</v>
      </c>
      <c r="C74" s="89" t="s">
        <v>489</v>
      </c>
      <c r="D74" s="90" t="s">
        <v>1046</v>
      </c>
      <c r="E74" s="90" t="s">
        <v>977</v>
      </c>
      <c r="F74" s="90" t="s">
        <v>971</v>
      </c>
      <c r="G74" s="112">
        <v>1</v>
      </c>
      <c r="H74" s="77">
        <v>200000</v>
      </c>
      <c r="I74" s="77">
        <v>200000</v>
      </c>
      <c r="J74" s="77"/>
      <c r="K74" s="77"/>
      <c r="L74" s="77"/>
      <c r="M74" s="77"/>
      <c r="N74" s="77">
        <v>200000</v>
      </c>
      <c r="O74" s="77">
        <v>200000</v>
      </c>
      <c r="P74" s="108"/>
      <c r="Q74" s="108"/>
      <c r="R74" s="77"/>
      <c r="S74" s="77"/>
    </row>
    <row r="75" customHeight="1" spans="1:19">
      <c r="A75" s="88" t="s">
        <v>70</v>
      </c>
      <c r="B75" s="89" t="s">
        <v>75</v>
      </c>
      <c r="C75" s="89" t="s">
        <v>489</v>
      </c>
      <c r="D75" s="90" t="s">
        <v>1047</v>
      </c>
      <c r="E75" s="90" t="s">
        <v>977</v>
      </c>
      <c r="F75" s="90" t="s">
        <v>971</v>
      </c>
      <c r="G75" s="112">
        <v>1</v>
      </c>
      <c r="H75" s="77">
        <v>200000</v>
      </c>
      <c r="I75" s="77">
        <v>200000</v>
      </c>
      <c r="J75" s="77"/>
      <c r="K75" s="77"/>
      <c r="L75" s="77"/>
      <c r="M75" s="77"/>
      <c r="N75" s="77">
        <v>200000</v>
      </c>
      <c r="O75" s="77">
        <v>200000</v>
      </c>
      <c r="P75" s="108"/>
      <c r="Q75" s="108"/>
      <c r="R75" s="77"/>
      <c r="S75" s="77"/>
    </row>
    <row r="76" customHeight="1" spans="1:19">
      <c r="A76" s="88" t="s">
        <v>70</v>
      </c>
      <c r="B76" s="89" t="s">
        <v>75</v>
      </c>
      <c r="C76" s="89" t="s">
        <v>489</v>
      </c>
      <c r="D76" s="90" t="s">
        <v>1048</v>
      </c>
      <c r="E76" s="90" t="s">
        <v>977</v>
      </c>
      <c r="F76" s="90" t="s">
        <v>971</v>
      </c>
      <c r="G76" s="112">
        <v>1</v>
      </c>
      <c r="H76" s="77">
        <v>700000</v>
      </c>
      <c r="I76" s="77">
        <v>700000</v>
      </c>
      <c r="J76" s="77"/>
      <c r="K76" s="77"/>
      <c r="L76" s="77"/>
      <c r="M76" s="77"/>
      <c r="N76" s="77">
        <v>700000</v>
      </c>
      <c r="O76" s="77">
        <v>700000</v>
      </c>
      <c r="P76" s="108"/>
      <c r="Q76" s="108"/>
      <c r="R76" s="77"/>
      <c r="S76" s="77"/>
    </row>
    <row r="77" customHeight="1" spans="1:19">
      <c r="A77" s="88" t="s">
        <v>70</v>
      </c>
      <c r="B77" s="89" t="s">
        <v>75</v>
      </c>
      <c r="C77" s="89" t="s">
        <v>489</v>
      </c>
      <c r="D77" s="90" t="s">
        <v>1049</v>
      </c>
      <c r="E77" s="90" t="s">
        <v>1050</v>
      </c>
      <c r="F77" s="90" t="s">
        <v>971</v>
      </c>
      <c r="G77" s="112">
        <v>10</v>
      </c>
      <c r="H77" s="77">
        <v>3000</v>
      </c>
      <c r="I77" s="77">
        <v>3000</v>
      </c>
      <c r="J77" s="77"/>
      <c r="K77" s="77"/>
      <c r="L77" s="77"/>
      <c r="M77" s="77"/>
      <c r="N77" s="77">
        <v>3000</v>
      </c>
      <c r="O77" s="77">
        <v>3000</v>
      </c>
      <c r="P77" s="108"/>
      <c r="Q77" s="108"/>
      <c r="R77" s="77"/>
      <c r="S77" s="77"/>
    </row>
    <row r="78" customHeight="1" spans="1:19">
      <c r="A78" s="88" t="s">
        <v>70</v>
      </c>
      <c r="B78" s="89" t="s">
        <v>75</v>
      </c>
      <c r="C78" s="89" t="s">
        <v>489</v>
      </c>
      <c r="D78" s="90" t="s">
        <v>1051</v>
      </c>
      <c r="E78" s="90" t="s">
        <v>1050</v>
      </c>
      <c r="F78" s="90" t="s">
        <v>971</v>
      </c>
      <c r="G78" s="112">
        <v>5</v>
      </c>
      <c r="H78" s="77">
        <v>10000</v>
      </c>
      <c r="I78" s="77">
        <v>10000</v>
      </c>
      <c r="J78" s="77"/>
      <c r="K78" s="77"/>
      <c r="L78" s="77"/>
      <c r="M78" s="77"/>
      <c r="N78" s="77">
        <v>10000</v>
      </c>
      <c r="O78" s="77">
        <v>10000</v>
      </c>
      <c r="P78" s="108"/>
      <c r="Q78" s="108"/>
      <c r="R78" s="77"/>
      <c r="S78" s="77"/>
    </row>
    <row r="79" customHeight="1" spans="1:19">
      <c r="A79" s="88" t="s">
        <v>70</v>
      </c>
      <c r="B79" s="89" t="s">
        <v>75</v>
      </c>
      <c r="C79" s="89" t="s">
        <v>489</v>
      </c>
      <c r="D79" s="90" t="s">
        <v>1052</v>
      </c>
      <c r="E79" s="90" t="s">
        <v>979</v>
      </c>
      <c r="F79" s="90" t="s">
        <v>635</v>
      </c>
      <c r="G79" s="112">
        <v>1</v>
      </c>
      <c r="H79" s="77">
        <v>800000</v>
      </c>
      <c r="I79" s="77">
        <v>800000</v>
      </c>
      <c r="J79" s="77"/>
      <c r="K79" s="77"/>
      <c r="L79" s="77"/>
      <c r="M79" s="77"/>
      <c r="N79" s="77">
        <v>800000</v>
      </c>
      <c r="O79" s="77">
        <v>800000</v>
      </c>
      <c r="P79" s="108"/>
      <c r="Q79" s="108"/>
      <c r="R79" s="77"/>
      <c r="S79" s="77"/>
    </row>
    <row r="80" customHeight="1" spans="1:19">
      <c r="A80" s="88" t="s">
        <v>70</v>
      </c>
      <c r="B80" s="89" t="s">
        <v>75</v>
      </c>
      <c r="C80" s="89" t="s">
        <v>489</v>
      </c>
      <c r="D80" s="90" t="s">
        <v>1053</v>
      </c>
      <c r="E80" s="90" t="s">
        <v>979</v>
      </c>
      <c r="F80" s="90" t="s">
        <v>971</v>
      </c>
      <c r="G80" s="112">
        <v>1</v>
      </c>
      <c r="H80" s="77">
        <v>300000</v>
      </c>
      <c r="I80" s="77">
        <v>300000</v>
      </c>
      <c r="J80" s="77"/>
      <c r="K80" s="77"/>
      <c r="L80" s="77"/>
      <c r="M80" s="77"/>
      <c r="N80" s="77">
        <v>300000</v>
      </c>
      <c r="O80" s="77">
        <v>300000</v>
      </c>
      <c r="P80" s="108"/>
      <c r="Q80" s="108"/>
      <c r="R80" s="77"/>
      <c r="S80" s="77"/>
    </row>
    <row r="81" customHeight="1" spans="1:19">
      <c r="A81" s="88" t="s">
        <v>70</v>
      </c>
      <c r="B81" s="89" t="s">
        <v>75</v>
      </c>
      <c r="C81" s="89" t="s">
        <v>489</v>
      </c>
      <c r="D81" s="90" t="s">
        <v>1054</v>
      </c>
      <c r="E81" s="90" t="s">
        <v>979</v>
      </c>
      <c r="F81" s="90" t="s">
        <v>635</v>
      </c>
      <c r="G81" s="112">
        <v>1</v>
      </c>
      <c r="H81" s="77">
        <v>500000</v>
      </c>
      <c r="I81" s="77">
        <v>500000</v>
      </c>
      <c r="J81" s="77"/>
      <c r="K81" s="77"/>
      <c r="L81" s="77"/>
      <c r="M81" s="77"/>
      <c r="N81" s="77">
        <v>500000</v>
      </c>
      <c r="O81" s="77">
        <v>500000</v>
      </c>
      <c r="P81" s="108"/>
      <c r="Q81" s="108"/>
      <c r="R81" s="77"/>
      <c r="S81" s="77"/>
    </row>
    <row r="82" customHeight="1" spans="1:19">
      <c r="A82" s="88" t="s">
        <v>70</v>
      </c>
      <c r="B82" s="89" t="s">
        <v>75</v>
      </c>
      <c r="C82" s="89" t="s">
        <v>489</v>
      </c>
      <c r="D82" s="90" t="s">
        <v>1055</v>
      </c>
      <c r="E82" s="90" t="s">
        <v>979</v>
      </c>
      <c r="F82" s="90" t="s">
        <v>971</v>
      </c>
      <c r="G82" s="112">
        <v>1</v>
      </c>
      <c r="H82" s="77">
        <v>160000</v>
      </c>
      <c r="I82" s="77">
        <v>160000</v>
      </c>
      <c r="J82" s="77"/>
      <c r="K82" s="77"/>
      <c r="L82" s="77"/>
      <c r="M82" s="77"/>
      <c r="N82" s="77">
        <v>160000</v>
      </c>
      <c r="O82" s="77">
        <v>160000</v>
      </c>
      <c r="P82" s="108"/>
      <c r="Q82" s="108"/>
      <c r="R82" s="77"/>
      <c r="S82" s="77"/>
    </row>
    <row r="83" customHeight="1" spans="1:19">
      <c r="A83" s="88" t="s">
        <v>70</v>
      </c>
      <c r="B83" s="89" t="s">
        <v>75</v>
      </c>
      <c r="C83" s="89" t="s">
        <v>489</v>
      </c>
      <c r="D83" s="90" t="s">
        <v>1056</v>
      </c>
      <c r="E83" s="90" t="s">
        <v>979</v>
      </c>
      <c r="F83" s="90" t="s">
        <v>619</v>
      </c>
      <c r="G83" s="112">
        <v>1</v>
      </c>
      <c r="H83" s="77">
        <v>360000</v>
      </c>
      <c r="I83" s="77">
        <v>360000</v>
      </c>
      <c r="J83" s="77"/>
      <c r="K83" s="77"/>
      <c r="L83" s="77"/>
      <c r="M83" s="77"/>
      <c r="N83" s="77">
        <v>360000</v>
      </c>
      <c r="O83" s="77">
        <v>360000</v>
      </c>
      <c r="P83" s="108"/>
      <c r="Q83" s="108"/>
      <c r="R83" s="77"/>
      <c r="S83" s="77"/>
    </row>
    <row r="84" customHeight="1" spans="1:19">
      <c r="A84" s="88" t="s">
        <v>70</v>
      </c>
      <c r="B84" s="89" t="s">
        <v>75</v>
      </c>
      <c r="C84" s="89" t="s">
        <v>489</v>
      </c>
      <c r="D84" s="90" t="s">
        <v>1057</v>
      </c>
      <c r="E84" s="90" t="s">
        <v>979</v>
      </c>
      <c r="F84" s="90" t="s">
        <v>971</v>
      </c>
      <c r="G84" s="112">
        <v>3</v>
      </c>
      <c r="H84" s="77">
        <v>720000</v>
      </c>
      <c r="I84" s="77">
        <v>720000</v>
      </c>
      <c r="J84" s="77"/>
      <c r="K84" s="77"/>
      <c r="L84" s="77"/>
      <c r="M84" s="77"/>
      <c r="N84" s="77">
        <v>720000</v>
      </c>
      <c r="O84" s="77">
        <v>720000</v>
      </c>
      <c r="P84" s="108"/>
      <c r="Q84" s="108"/>
      <c r="R84" s="77"/>
      <c r="S84" s="77"/>
    </row>
    <row r="85" customHeight="1" spans="1:19">
      <c r="A85" s="88" t="s">
        <v>70</v>
      </c>
      <c r="B85" s="89" t="s">
        <v>75</v>
      </c>
      <c r="C85" s="89" t="s">
        <v>489</v>
      </c>
      <c r="D85" s="90" t="s">
        <v>1058</v>
      </c>
      <c r="E85" s="90" t="s">
        <v>979</v>
      </c>
      <c r="F85" s="90" t="s">
        <v>971</v>
      </c>
      <c r="G85" s="112">
        <v>1</v>
      </c>
      <c r="H85" s="77">
        <v>350000</v>
      </c>
      <c r="I85" s="77">
        <v>350000</v>
      </c>
      <c r="J85" s="77"/>
      <c r="K85" s="77"/>
      <c r="L85" s="77"/>
      <c r="M85" s="77"/>
      <c r="N85" s="77">
        <v>350000</v>
      </c>
      <c r="O85" s="77">
        <v>350000</v>
      </c>
      <c r="P85" s="108"/>
      <c r="Q85" s="108"/>
      <c r="R85" s="77"/>
      <c r="S85" s="77"/>
    </row>
    <row r="86" customHeight="1" spans="1:19">
      <c r="A86" s="88" t="s">
        <v>70</v>
      </c>
      <c r="B86" s="89" t="s">
        <v>75</v>
      </c>
      <c r="C86" s="89" t="s">
        <v>489</v>
      </c>
      <c r="D86" s="90" t="s">
        <v>1059</v>
      </c>
      <c r="E86" s="90" t="s">
        <v>979</v>
      </c>
      <c r="F86" s="90" t="s">
        <v>635</v>
      </c>
      <c r="G86" s="112">
        <v>1</v>
      </c>
      <c r="H86" s="77">
        <v>1580102</v>
      </c>
      <c r="I86" s="77">
        <v>2633502</v>
      </c>
      <c r="J86" s="77"/>
      <c r="K86" s="77"/>
      <c r="L86" s="77"/>
      <c r="M86" s="77"/>
      <c r="N86" s="77">
        <v>2633502</v>
      </c>
      <c r="O86" s="77">
        <v>2633502</v>
      </c>
      <c r="P86" s="108"/>
      <c r="Q86" s="108"/>
      <c r="R86" s="77"/>
      <c r="S86" s="77"/>
    </row>
    <row r="87" customHeight="1" spans="1:19">
      <c r="A87" s="88" t="s">
        <v>70</v>
      </c>
      <c r="B87" s="89" t="s">
        <v>75</v>
      </c>
      <c r="C87" s="89" t="s">
        <v>489</v>
      </c>
      <c r="D87" s="90" t="s">
        <v>1060</v>
      </c>
      <c r="E87" s="90" t="s">
        <v>979</v>
      </c>
      <c r="F87" s="90" t="s">
        <v>635</v>
      </c>
      <c r="G87" s="112">
        <v>1</v>
      </c>
      <c r="H87" s="77">
        <v>300000</v>
      </c>
      <c r="I87" s="77">
        <v>300000</v>
      </c>
      <c r="J87" s="77"/>
      <c r="K87" s="77"/>
      <c r="L87" s="77"/>
      <c r="M87" s="77"/>
      <c r="N87" s="77">
        <v>300000</v>
      </c>
      <c r="O87" s="77">
        <v>300000</v>
      </c>
      <c r="P87" s="108"/>
      <c r="Q87" s="108"/>
      <c r="R87" s="77"/>
      <c r="S87" s="77"/>
    </row>
    <row r="88" customHeight="1" spans="1:19">
      <c r="A88" s="88" t="s">
        <v>70</v>
      </c>
      <c r="B88" s="89" t="s">
        <v>75</v>
      </c>
      <c r="C88" s="89" t="s">
        <v>489</v>
      </c>
      <c r="D88" s="90" t="s">
        <v>1061</v>
      </c>
      <c r="E88" s="90" t="s">
        <v>979</v>
      </c>
      <c r="F88" s="90" t="s">
        <v>971</v>
      </c>
      <c r="G88" s="112">
        <v>1</v>
      </c>
      <c r="H88" s="77">
        <v>300000</v>
      </c>
      <c r="I88" s="77">
        <v>300000</v>
      </c>
      <c r="J88" s="77"/>
      <c r="K88" s="77"/>
      <c r="L88" s="77"/>
      <c r="M88" s="77"/>
      <c r="N88" s="77">
        <v>300000</v>
      </c>
      <c r="O88" s="77">
        <v>300000</v>
      </c>
      <c r="P88" s="108"/>
      <c r="Q88" s="108"/>
      <c r="R88" s="77"/>
      <c r="S88" s="77"/>
    </row>
    <row r="89" customHeight="1" spans="1:19">
      <c r="A89" s="88" t="s">
        <v>70</v>
      </c>
      <c r="B89" s="89" t="s">
        <v>75</v>
      </c>
      <c r="C89" s="89" t="s">
        <v>489</v>
      </c>
      <c r="D89" s="90" t="s">
        <v>1062</v>
      </c>
      <c r="E89" s="90" t="s">
        <v>979</v>
      </c>
      <c r="F89" s="90" t="s">
        <v>971</v>
      </c>
      <c r="G89" s="112">
        <v>1</v>
      </c>
      <c r="H89" s="77">
        <v>100000</v>
      </c>
      <c r="I89" s="77">
        <v>100000</v>
      </c>
      <c r="J89" s="77"/>
      <c r="K89" s="77"/>
      <c r="L89" s="77"/>
      <c r="M89" s="77"/>
      <c r="N89" s="77">
        <v>100000</v>
      </c>
      <c r="O89" s="77">
        <v>100000</v>
      </c>
      <c r="P89" s="108"/>
      <c r="Q89" s="108"/>
      <c r="R89" s="77"/>
      <c r="S89" s="77"/>
    </row>
    <row r="90" customHeight="1" spans="1:19">
      <c r="A90" s="88" t="s">
        <v>70</v>
      </c>
      <c r="B90" s="89" t="s">
        <v>75</v>
      </c>
      <c r="C90" s="89" t="s">
        <v>489</v>
      </c>
      <c r="D90" s="90" t="s">
        <v>1063</v>
      </c>
      <c r="E90" s="90" t="s">
        <v>979</v>
      </c>
      <c r="F90" s="90" t="s">
        <v>971</v>
      </c>
      <c r="G90" s="112">
        <v>1</v>
      </c>
      <c r="H90" s="77"/>
      <c r="I90" s="77">
        <v>2000000</v>
      </c>
      <c r="J90" s="77"/>
      <c r="K90" s="77"/>
      <c r="L90" s="77"/>
      <c r="M90" s="77"/>
      <c r="N90" s="77">
        <v>2000000</v>
      </c>
      <c r="O90" s="77">
        <v>2000000</v>
      </c>
      <c r="P90" s="108"/>
      <c r="Q90" s="108"/>
      <c r="R90" s="77"/>
      <c r="S90" s="77"/>
    </row>
    <row r="91" customHeight="1" spans="1:19">
      <c r="A91" s="88" t="s">
        <v>70</v>
      </c>
      <c r="B91" s="89" t="s">
        <v>75</v>
      </c>
      <c r="C91" s="89" t="s">
        <v>489</v>
      </c>
      <c r="D91" s="90" t="s">
        <v>1064</v>
      </c>
      <c r="E91" s="90" t="s">
        <v>979</v>
      </c>
      <c r="F91" s="90" t="s">
        <v>635</v>
      </c>
      <c r="G91" s="112">
        <v>1</v>
      </c>
      <c r="H91" s="77">
        <v>200000</v>
      </c>
      <c r="I91" s="77">
        <v>200000</v>
      </c>
      <c r="J91" s="77"/>
      <c r="K91" s="77"/>
      <c r="L91" s="77"/>
      <c r="M91" s="77"/>
      <c r="N91" s="77">
        <v>200000</v>
      </c>
      <c r="O91" s="77">
        <v>200000</v>
      </c>
      <c r="P91" s="108"/>
      <c r="Q91" s="108"/>
      <c r="R91" s="77"/>
      <c r="S91" s="77"/>
    </row>
    <row r="92" customHeight="1" spans="1:19">
      <c r="A92" s="88" t="s">
        <v>70</v>
      </c>
      <c r="B92" s="89" t="s">
        <v>75</v>
      </c>
      <c r="C92" s="89" t="s">
        <v>489</v>
      </c>
      <c r="D92" s="90" t="s">
        <v>1065</v>
      </c>
      <c r="E92" s="90" t="s">
        <v>979</v>
      </c>
      <c r="F92" s="90" t="s">
        <v>1066</v>
      </c>
      <c r="G92" s="112">
        <v>1</v>
      </c>
      <c r="H92" s="77">
        <v>30000</v>
      </c>
      <c r="I92" s="77">
        <v>30000</v>
      </c>
      <c r="J92" s="77"/>
      <c r="K92" s="77"/>
      <c r="L92" s="77"/>
      <c r="M92" s="77"/>
      <c r="N92" s="77">
        <v>30000</v>
      </c>
      <c r="O92" s="77">
        <v>30000</v>
      </c>
      <c r="P92" s="108"/>
      <c r="Q92" s="108"/>
      <c r="R92" s="77"/>
      <c r="S92" s="77"/>
    </row>
    <row r="93" customHeight="1" spans="1:19">
      <c r="A93" s="88" t="s">
        <v>70</v>
      </c>
      <c r="B93" s="89" t="s">
        <v>75</v>
      </c>
      <c r="C93" s="89" t="s">
        <v>489</v>
      </c>
      <c r="D93" s="90" t="s">
        <v>1067</v>
      </c>
      <c r="E93" s="90" t="s">
        <v>979</v>
      </c>
      <c r="F93" s="90" t="s">
        <v>971</v>
      </c>
      <c r="G93" s="112">
        <v>3</v>
      </c>
      <c r="H93" s="77">
        <v>79998</v>
      </c>
      <c r="I93" s="77">
        <v>79998</v>
      </c>
      <c r="J93" s="77"/>
      <c r="K93" s="77"/>
      <c r="L93" s="77"/>
      <c r="M93" s="77"/>
      <c r="N93" s="77">
        <v>79998</v>
      </c>
      <c r="O93" s="77">
        <v>79998</v>
      </c>
      <c r="P93" s="108"/>
      <c r="Q93" s="108"/>
      <c r="R93" s="77"/>
      <c r="S93" s="77"/>
    </row>
    <row r="94" customHeight="1" spans="1:19">
      <c r="A94" s="88" t="s">
        <v>70</v>
      </c>
      <c r="B94" s="89" t="s">
        <v>75</v>
      </c>
      <c r="C94" s="89" t="s">
        <v>489</v>
      </c>
      <c r="D94" s="90" t="s">
        <v>1068</v>
      </c>
      <c r="E94" s="90" t="s">
        <v>979</v>
      </c>
      <c r="F94" s="90" t="s">
        <v>971</v>
      </c>
      <c r="G94" s="112">
        <v>2</v>
      </c>
      <c r="H94" s="77">
        <v>36000</v>
      </c>
      <c r="I94" s="77">
        <v>36000</v>
      </c>
      <c r="J94" s="77"/>
      <c r="K94" s="77"/>
      <c r="L94" s="77"/>
      <c r="M94" s="77"/>
      <c r="N94" s="77">
        <v>36000</v>
      </c>
      <c r="O94" s="77">
        <v>36000</v>
      </c>
      <c r="P94" s="108"/>
      <c r="Q94" s="108"/>
      <c r="R94" s="77"/>
      <c r="S94" s="77"/>
    </row>
    <row r="95" customHeight="1" spans="1:19">
      <c r="A95" s="88" t="s">
        <v>70</v>
      </c>
      <c r="B95" s="89" t="s">
        <v>75</v>
      </c>
      <c r="C95" s="89" t="s">
        <v>489</v>
      </c>
      <c r="D95" s="90" t="s">
        <v>1013</v>
      </c>
      <c r="E95" s="90" t="s">
        <v>979</v>
      </c>
      <c r="F95" s="90" t="s">
        <v>971</v>
      </c>
      <c r="G95" s="112">
        <v>4</v>
      </c>
      <c r="H95" s="77">
        <v>72000</v>
      </c>
      <c r="I95" s="77">
        <v>72000</v>
      </c>
      <c r="J95" s="77"/>
      <c r="K95" s="77"/>
      <c r="L95" s="77"/>
      <c r="M95" s="77"/>
      <c r="N95" s="77">
        <v>72000</v>
      </c>
      <c r="O95" s="77">
        <v>72000</v>
      </c>
      <c r="P95" s="108"/>
      <c r="Q95" s="108"/>
      <c r="R95" s="77"/>
      <c r="S95" s="77"/>
    </row>
    <row r="96" customHeight="1" spans="1:19">
      <c r="A96" s="88" t="s">
        <v>70</v>
      </c>
      <c r="B96" s="89" t="s">
        <v>75</v>
      </c>
      <c r="C96" s="89" t="s">
        <v>489</v>
      </c>
      <c r="D96" s="90" t="s">
        <v>1013</v>
      </c>
      <c r="E96" s="90" t="s">
        <v>979</v>
      </c>
      <c r="F96" s="90" t="s">
        <v>971</v>
      </c>
      <c r="G96" s="112">
        <v>4</v>
      </c>
      <c r="H96" s="77">
        <v>52000</v>
      </c>
      <c r="I96" s="77">
        <v>52000</v>
      </c>
      <c r="J96" s="77"/>
      <c r="K96" s="77"/>
      <c r="L96" s="77"/>
      <c r="M96" s="77"/>
      <c r="N96" s="77">
        <v>52000</v>
      </c>
      <c r="O96" s="77">
        <v>52000</v>
      </c>
      <c r="P96" s="108"/>
      <c r="Q96" s="108"/>
      <c r="R96" s="77"/>
      <c r="S96" s="77"/>
    </row>
    <row r="97" customHeight="1" spans="1:19">
      <c r="A97" s="88" t="s">
        <v>70</v>
      </c>
      <c r="B97" s="89" t="s">
        <v>75</v>
      </c>
      <c r="C97" s="89" t="s">
        <v>489</v>
      </c>
      <c r="D97" s="90" t="s">
        <v>1069</v>
      </c>
      <c r="E97" s="90" t="s">
        <v>979</v>
      </c>
      <c r="F97" s="90" t="s">
        <v>691</v>
      </c>
      <c r="G97" s="112">
        <v>1</v>
      </c>
      <c r="H97" s="77">
        <v>150000</v>
      </c>
      <c r="I97" s="77">
        <v>150000</v>
      </c>
      <c r="J97" s="77"/>
      <c r="K97" s="77"/>
      <c r="L97" s="77"/>
      <c r="M97" s="77"/>
      <c r="N97" s="77">
        <v>150000</v>
      </c>
      <c r="O97" s="77">
        <v>150000</v>
      </c>
      <c r="P97" s="108"/>
      <c r="Q97" s="108"/>
      <c r="R97" s="77"/>
      <c r="S97" s="77"/>
    </row>
    <row r="98" customHeight="1" spans="1:19">
      <c r="A98" s="88" t="s">
        <v>70</v>
      </c>
      <c r="B98" s="89" t="s">
        <v>75</v>
      </c>
      <c r="C98" s="89" t="s">
        <v>489</v>
      </c>
      <c r="D98" s="90" t="s">
        <v>1070</v>
      </c>
      <c r="E98" s="90" t="s">
        <v>979</v>
      </c>
      <c r="F98" s="90" t="s">
        <v>971</v>
      </c>
      <c r="G98" s="112">
        <v>1</v>
      </c>
      <c r="H98" s="77">
        <v>300000</v>
      </c>
      <c r="I98" s="77">
        <v>300000</v>
      </c>
      <c r="J98" s="77"/>
      <c r="K98" s="77"/>
      <c r="L98" s="77"/>
      <c r="M98" s="77"/>
      <c r="N98" s="77">
        <v>300000</v>
      </c>
      <c r="O98" s="77">
        <v>300000</v>
      </c>
      <c r="P98" s="108"/>
      <c r="Q98" s="108"/>
      <c r="R98" s="77"/>
      <c r="S98" s="77"/>
    </row>
    <row r="99" customHeight="1" spans="1:19">
      <c r="A99" s="88" t="s">
        <v>70</v>
      </c>
      <c r="B99" s="89" t="s">
        <v>75</v>
      </c>
      <c r="C99" s="89" t="s">
        <v>489</v>
      </c>
      <c r="D99" s="90" t="s">
        <v>1071</v>
      </c>
      <c r="E99" s="90" t="s">
        <v>979</v>
      </c>
      <c r="F99" s="90" t="s">
        <v>971</v>
      </c>
      <c r="G99" s="112">
        <v>1</v>
      </c>
      <c r="H99" s="77">
        <v>1000000</v>
      </c>
      <c r="I99" s="77">
        <v>1000000</v>
      </c>
      <c r="J99" s="77"/>
      <c r="K99" s="77"/>
      <c r="L99" s="77"/>
      <c r="M99" s="77"/>
      <c r="N99" s="77">
        <v>1000000</v>
      </c>
      <c r="O99" s="77">
        <v>1000000</v>
      </c>
      <c r="P99" s="108"/>
      <c r="Q99" s="108"/>
      <c r="R99" s="77"/>
      <c r="S99" s="77"/>
    </row>
    <row r="100" customHeight="1" spans="1:19">
      <c r="A100" s="88" t="s">
        <v>70</v>
      </c>
      <c r="B100" s="89" t="s">
        <v>75</v>
      </c>
      <c r="C100" s="89" t="s">
        <v>489</v>
      </c>
      <c r="D100" s="90" t="s">
        <v>1072</v>
      </c>
      <c r="E100" s="90" t="s">
        <v>1073</v>
      </c>
      <c r="F100" s="90" t="s">
        <v>971</v>
      </c>
      <c r="G100" s="112">
        <v>1</v>
      </c>
      <c r="H100" s="77">
        <v>800000</v>
      </c>
      <c r="I100" s="77">
        <v>800000</v>
      </c>
      <c r="J100" s="77"/>
      <c r="K100" s="77"/>
      <c r="L100" s="77"/>
      <c r="M100" s="77"/>
      <c r="N100" s="77">
        <v>800000</v>
      </c>
      <c r="O100" s="77">
        <v>800000</v>
      </c>
      <c r="P100" s="108"/>
      <c r="Q100" s="108"/>
      <c r="R100" s="77"/>
      <c r="S100" s="77"/>
    </row>
    <row r="101" customHeight="1" spans="1:19">
      <c r="A101" s="88" t="s">
        <v>70</v>
      </c>
      <c r="B101" s="89" t="s">
        <v>75</v>
      </c>
      <c r="C101" s="89" t="s">
        <v>489</v>
      </c>
      <c r="D101" s="90" t="s">
        <v>1074</v>
      </c>
      <c r="E101" s="90" t="s">
        <v>1075</v>
      </c>
      <c r="F101" s="90" t="s">
        <v>971</v>
      </c>
      <c r="G101" s="112">
        <v>80</v>
      </c>
      <c r="H101" s="77">
        <v>320000</v>
      </c>
      <c r="I101" s="77">
        <v>320000</v>
      </c>
      <c r="J101" s="77"/>
      <c r="K101" s="77"/>
      <c r="L101" s="77"/>
      <c r="M101" s="77"/>
      <c r="N101" s="77">
        <v>320000</v>
      </c>
      <c r="O101" s="77">
        <v>320000</v>
      </c>
      <c r="P101" s="108"/>
      <c r="Q101" s="108"/>
      <c r="R101" s="77"/>
      <c r="S101" s="77"/>
    </row>
    <row r="102" customHeight="1" spans="1:19">
      <c r="A102" s="88" t="s">
        <v>70</v>
      </c>
      <c r="B102" s="89" t="s">
        <v>75</v>
      </c>
      <c r="C102" s="89" t="s">
        <v>489</v>
      </c>
      <c r="D102" s="90" t="s">
        <v>1076</v>
      </c>
      <c r="E102" s="90" t="s">
        <v>1077</v>
      </c>
      <c r="F102" s="90" t="s">
        <v>971</v>
      </c>
      <c r="G102" s="112">
        <v>1</v>
      </c>
      <c r="H102" s="77">
        <v>450000</v>
      </c>
      <c r="I102" s="77">
        <v>450000</v>
      </c>
      <c r="J102" s="77"/>
      <c r="K102" s="77"/>
      <c r="L102" s="77"/>
      <c r="M102" s="77"/>
      <c r="N102" s="77">
        <v>450000</v>
      </c>
      <c r="O102" s="77">
        <v>450000</v>
      </c>
      <c r="P102" s="108"/>
      <c r="Q102" s="108"/>
      <c r="R102" s="77"/>
      <c r="S102" s="77"/>
    </row>
    <row r="103" customHeight="1" spans="1:19">
      <c r="A103" s="88" t="s">
        <v>70</v>
      </c>
      <c r="B103" s="89" t="s">
        <v>75</v>
      </c>
      <c r="C103" s="89" t="s">
        <v>489</v>
      </c>
      <c r="D103" s="90" t="s">
        <v>1078</v>
      </c>
      <c r="E103" s="90" t="s">
        <v>1077</v>
      </c>
      <c r="F103" s="90" t="s">
        <v>971</v>
      </c>
      <c r="G103" s="112">
        <v>15</v>
      </c>
      <c r="H103" s="77"/>
      <c r="I103" s="77">
        <v>2250000</v>
      </c>
      <c r="J103" s="77"/>
      <c r="K103" s="77"/>
      <c r="L103" s="77"/>
      <c r="M103" s="77"/>
      <c r="N103" s="77">
        <v>2250000</v>
      </c>
      <c r="O103" s="77">
        <v>2250000</v>
      </c>
      <c r="P103" s="108"/>
      <c r="Q103" s="108"/>
      <c r="R103" s="77"/>
      <c r="S103" s="77"/>
    </row>
    <row r="104" customHeight="1" spans="1:19">
      <c r="A104" s="88" t="s">
        <v>70</v>
      </c>
      <c r="B104" s="89" t="s">
        <v>75</v>
      </c>
      <c r="C104" s="89" t="s">
        <v>489</v>
      </c>
      <c r="D104" s="90" t="s">
        <v>1079</v>
      </c>
      <c r="E104" s="90" t="s">
        <v>1077</v>
      </c>
      <c r="F104" s="90" t="s">
        <v>971</v>
      </c>
      <c r="G104" s="112">
        <v>1</v>
      </c>
      <c r="H104" s="77">
        <v>240000</v>
      </c>
      <c r="I104" s="77">
        <v>240000</v>
      </c>
      <c r="J104" s="77"/>
      <c r="K104" s="77"/>
      <c r="L104" s="77"/>
      <c r="M104" s="77"/>
      <c r="N104" s="77">
        <v>240000</v>
      </c>
      <c r="O104" s="77">
        <v>240000</v>
      </c>
      <c r="P104" s="108"/>
      <c r="Q104" s="108"/>
      <c r="R104" s="77"/>
      <c r="S104" s="77"/>
    </row>
    <row r="105" customHeight="1" spans="1:19">
      <c r="A105" s="88" t="s">
        <v>70</v>
      </c>
      <c r="B105" s="89" t="s">
        <v>75</v>
      </c>
      <c r="C105" s="89" t="s">
        <v>489</v>
      </c>
      <c r="D105" s="90" t="s">
        <v>1080</v>
      </c>
      <c r="E105" s="90" t="s">
        <v>1080</v>
      </c>
      <c r="F105" s="90" t="s">
        <v>971</v>
      </c>
      <c r="G105" s="112">
        <v>5</v>
      </c>
      <c r="H105" s="77">
        <v>20000</v>
      </c>
      <c r="I105" s="77">
        <v>20000</v>
      </c>
      <c r="J105" s="77"/>
      <c r="K105" s="77"/>
      <c r="L105" s="77"/>
      <c r="M105" s="77"/>
      <c r="N105" s="77">
        <v>20000</v>
      </c>
      <c r="O105" s="77">
        <v>20000</v>
      </c>
      <c r="P105" s="108"/>
      <c r="Q105" s="108"/>
      <c r="R105" s="77"/>
      <c r="S105" s="77"/>
    </row>
    <row r="106" customHeight="1" spans="1:19">
      <c r="A106" s="88" t="s">
        <v>70</v>
      </c>
      <c r="B106" s="89" t="s">
        <v>75</v>
      </c>
      <c r="C106" s="89" t="s">
        <v>489</v>
      </c>
      <c r="D106" s="90" t="s">
        <v>1081</v>
      </c>
      <c r="E106" s="90" t="s">
        <v>1018</v>
      </c>
      <c r="F106" s="90" t="s">
        <v>971</v>
      </c>
      <c r="G106" s="112">
        <v>1</v>
      </c>
      <c r="H106" s="77">
        <v>100000</v>
      </c>
      <c r="I106" s="77">
        <v>100000</v>
      </c>
      <c r="J106" s="77"/>
      <c r="K106" s="77"/>
      <c r="L106" s="77"/>
      <c r="M106" s="77"/>
      <c r="N106" s="77">
        <v>100000</v>
      </c>
      <c r="O106" s="77">
        <v>100000</v>
      </c>
      <c r="P106" s="108"/>
      <c r="Q106" s="108"/>
      <c r="R106" s="77"/>
      <c r="S106" s="77"/>
    </row>
    <row r="107" customHeight="1" spans="1:19">
      <c r="A107" s="88" t="s">
        <v>70</v>
      </c>
      <c r="B107" s="89" t="s">
        <v>75</v>
      </c>
      <c r="C107" s="89" t="s">
        <v>489</v>
      </c>
      <c r="D107" s="90" t="s">
        <v>1082</v>
      </c>
      <c r="E107" s="90" t="s">
        <v>1018</v>
      </c>
      <c r="F107" s="90" t="s">
        <v>971</v>
      </c>
      <c r="G107" s="112">
        <v>2</v>
      </c>
      <c r="H107" s="77">
        <v>36000</v>
      </c>
      <c r="I107" s="77">
        <v>36000</v>
      </c>
      <c r="J107" s="77"/>
      <c r="K107" s="77"/>
      <c r="L107" s="77"/>
      <c r="M107" s="77"/>
      <c r="N107" s="77">
        <v>36000</v>
      </c>
      <c r="O107" s="77">
        <v>36000</v>
      </c>
      <c r="P107" s="108"/>
      <c r="Q107" s="108"/>
      <c r="R107" s="77"/>
      <c r="S107" s="77"/>
    </row>
    <row r="108" customHeight="1" spans="1:19">
      <c r="A108" s="88" t="s">
        <v>70</v>
      </c>
      <c r="B108" s="89" t="s">
        <v>75</v>
      </c>
      <c r="C108" s="89" t="s">
        <v>489</v>
      </c>
      <c r="D108" s="90" t="s">
        <v>1083</v>
      </c>
      <c r="E108" s="90" t="s">
        <v>1018</v>
      </c>
      <c r="F108" s="90" t="s">
        <v>971</v>
      </c>
      <c r="G108" s="112">
        <v>1</v>
      </c>
      <c r="H108" s="77">
        <v>300000</v>
      </c>
      <c r="I108" s="77">
        <v>300000</v>
      </c>
      <c r="J108" s="77"/>
      <c r="K108" s="77"/>
      <c r="L108" s="77"/>
      <c r="M108" s="77"/>
      <c r="N108" s="77">
        <v>300000</v>
      </c>
      <c r="O108" s="77">
        <v>300000</v>
      </c>
      <c r="P108" s="108"/>
      <c r="Q108" s="108"/>
      <c r="R108" s="77"/>
      <c r="S108" s="77"/>
    </row>
    <row r="109" customHeight="1" spans="1:19">
      <c r="A109" s="88" t="s">
        <v>70</v>
      </c>
      <c r="B109" s="89" t="s">
        <v>75</v>
      </c>
      <c r="C109" s="89" t="s">
        <v>489</v>
      </c>
      <c r="D109" s="90" t="s">
        <v>1084</v>
      </c>
      <c r="E109" s="90" t="s">
        <v>1085</v>
      </c>
      <c r="F109" s="90" t="s">
        <v>971</v>
      </c>
      <c r="G109" s="112">
        <v>1</v>
      </c>
      <c r="H109" s="77">
        <v>700000</v>
      </c>
      <c r="I109" s="77">
        <v>700000</v>
      </c>
      <c r="J109" s="77"/>
      <c r="K109" s="77"/>
      <c r="L109" s="77"/>
      <c r="M109" s="77"/>
      <c r="N109" s="77">
        <v>700000</v>
      </c>
      <c r="O109" s="77">
        <v>700000</v>
      </c>
      <c r="P109" s="108"/>
      <c r="Q109" s="108"/>
      <c r="R109" s="77"/>
      <c r="S109" s="77"/>
    </row>
    <row r="110" customHeight="1" spans="1:19">
      <c r="A110" s="88" t="s">
        <v>70</v>
      </c>
      <c r="B110" s="89" t="s">
        <v>75</v>
      </c>
      <c r="C110" s="89" t="s">
        <v>489</v>
      </c>
      <c r="D110" s="90" t="s">
        <v>1086</v>
      </c>
      <c r="E110" s="90" t="s">
        <v>997</v>
      </c>
      <c r="F110" s="90" t="s">
        <v>998</v>
      </c>
      <c r="G110" s="112">
        <v>1</v>
      </c>
      <c r="H110" s="77">
        <v>280000</v>
      </c>
      <c r="I110" s="77">
        <v>280000</v>
      </c>
      <c r="J110" s="77"/>
      <c r="K110" s="77"/>
      <c r="L110" s="77"/>
      <c r="M110" s="77"/>
      <c r="N110" s="77">
        <v>280000</v>
      </c>
      <c r="O110" s="77">
        <v>280000</v>
      </c>
      <c r="P110" s="108"/>
      <c r="Q110" s="108"/>
      <c r="R110" s="77"/>
      <c r="S110" s="77"/>
    </row>
    <row r="111" customHeight="1" spans="1:19">
      <c r="A111" s="88" t="s">
        <v>70</v>
      </c>
      <c r="B111" s="89" t="s">
        <v>75</v>
      </c>
      <c r="C111" s="89" t="s">
        <v>489</v>
      </c>
      <c r="D111" s="90" t="s">
        <v>1087</v>
      </c>
      <c r="E111" s="90" t="s">
        <v>997</v>
      </c>
      <c r="F111" s="90" t="s">
        <v>998</v>
      </c>
      <c r="G111" s="112">
        <v>1</v>
      </c>
      <c r="H111" s="77">
        <v>1200000</v>
      </c>
      <c r="I111" s="77">
        <v>1200000</v>
      </c>
      <c r="J111" s="77"/>
      <c r="K111" s="77"/>
      <c r="L111" s="77"/>
      <c r="M111" s="77"/>
      <c r="N111" s="77">
        <v>1200000</v>
      </c>
      <c r="O111" s="77">
        <v>1200000</v>
      </c>
      <c r="P111" s="108"/>
      <c r="Q111" s="108"/>
      <c r="R111" s="77"/>
      <c r="S111" s="77"/>
    </row>
    <row r="112" customHeight="1" spans="1:19">
      <c r="A112" s="88" t="s">
        <v>70</v>
      </c>
      <c r="B112" s="89" t="s">
        <v>75</v>
      </c>
      <c r="C112" s="89" t="s">
        <v>489</v>
      </c>
      <c r="D112" s="90" t="s">
        <v>1088</v>
      </c>
      <c r="E112" s="90" t="s">
        <v>1020</v>
      </c>
      <c r="F112" s="90" t="s">
        <v>971</v>
      </c>
      <c r="G112" s="112">
        <v>1</v>
      </c>
      <c r="H112" s="77">
        <v>120000</v>
      </c>
      <c r="I112" s="77">
        <v>120000</v>
      </c>
      <c r="J112" s="77"/>
      <c r="K112" s="77"/>
      <c r="L112" s="77"/>
      <c r="M112" s="77"/>
      <c r="N112" s="77">
        <v>120000</v>
      </c>
      <c r="O112" s="77">
        <v>120000</v>
      </c>
      <c r="P112" s="108"/>
      <c r="Q112" s="108"/>
      <c r="R112" s="77"/>
      <c r="S112" s="77"/>
    </row>
    <row r="113" customHeight="1" spans="1:19">
      <c r="A113" s="88" t="s">
        <v>70</v>
      </c>
      <c r="B113" s="89" t="s">
        <v>75</v>
      </c>
      <c r="C113" s="89" t="s">
        <v>489</v>
      </c>
      <c r="D113" s="90" t="s">
        <v>1088</v>
      </c>
      <c r="E113" s="90" t="s">
        <v>1020</v>
      </c>
      <c r="F113" s="90" t="s">
        <v>971</v>
      </c>
      <c r="G113" s="112">
        <v>1</v>
      </c>
      <c r="H113" s="77">
        <v>300000</v>
      </c>
      <c r="I113" s="77">
        <v>300000</v>
      </c>
      <c r="J113" s="77"/>
      <c r="K113" s="77"/>
      <c r="L113" s="77"/>
      <c r="M113" s="77"/>
      <c r="N113" s="77">
        <v>300000</v>
      </c>
      <c r="O113" s="77">
        <v>300000</v>
      </c>
      <c r="P113" s="108"/>
      <c r="Q113" s="108"/>
      <c r="R113" s="77"/>
      <c r="S113" s="77"/>
    </row>
    <row r="114" customHeight="1" spans="1:19">
      <c r="A114" s="88" t="s">
        <v>70</v>
      </c>
      <c r="B114" s="89" t="s">
        <v>75</v>
      </c>
      <c r="C114" s="89" t="s">
        <v>489</v>
      </c>
      <c r="D114" s="90" t="s">
        <v>1089</v>
      </c>
      <c r="E114" s="90" t="s">
        <v>1020</v>
      </c>
      <c r="F114" s="90" t="s">
        <v>635</v>
      </c>
      <c r="G114" s="112">
        <v>1</v>
      </c>
      <c r="H114" s="77">
        <v>300000</v>
      </c>
      <c r="I114" s="77">
        <v>300000</v>
      </c>
      <c r="J114" s="77"/>
      <c r="K114" s="77"/>
      <c r="L114" s="77"/>
      <c r="M114" s="77"/>
      <c r="N114" s="77">
        <v>300000</v>
      </c>
      <c r="O114" s="77">
        <v>300000</v>
      </c>
      <c r="P114" s="108"/>
      <c r="Q114" s="108"/>
      <c r="R114" s="77"/>
      <c r="S114" s="77"/>
    </row>
    <row r="115" customHeight="1" spans="1:19">
      <c r="A115" s="88" t="s">
        <v>70</v>
      </c>
      <c r="B115" s="89" t="s">
        <v>75</v>
      </c>
      <c r="C115" s="89" t="s">
        <v>489</v>
      </c>
      <c r="D115" s="90" t="s">
        <v>1090</v>
      </c>
      <c r="E115" s="90" t="s">
        <v>1020</v>
      </c>
      <c r="F115" s="90" t="s">
        <v>971</v>
      </c>
      <c r="G115" s="112">
        <v>1</v>
      </c>
      <c r="H115" s="77"/>
      <c r="I115" s="77">
        <v>2000000</v>
      </c>
      <c r="J115" s="77"/>
      <c r="K115" s="77"/>
      <c r="L115" s="77"/>
      <c r="M115" s="77"/>
      <c r="N115" s="77">
        <v>2000000</v>
      </c>
      <c r="O115" s="77">
        <v>2000000</v>
      </c>
      <c r="P115" s="108"/>
      <c r="Q115" s="108"/>
      <c r="R115" s="77"/>
      <c r="S115" s="77"/>
    </row>
    <row r="116" customHeight="1" spans="1:19">
      <c r="A116" s="88" t="s">
        <v>70</v>
      </c>
      <c r="B116" s="89" t="s">
        <v>75</v>
      </c>
      <c r="C116" s="89" t="s">
        <v>489</v>
      </c>
      <c r="D116" s="90" t="s">
        <v>1019</v>
      </c>
      <c r="E116" s="90" t="s">
        <v>1020</v>
      </c>
      <c r="F116" s="90" t="s">
        <v>971</v>
      </c>
      <c r="G116" s="112">
        <v>2</v>
      </c>
      <c r="H116" s="77"/>
      <c r="I116" s="77">
        <v>3600000</v>
      </c>
      <c r="J116" s="77"/>
      <c r="K116" s="77"/>
      <c r="L116" s="77"/>
      <c r="M116" s="77"/>
      <c r="N116" s="77">
        <v>3600000</v>
      </c>
      <c r="O116" s="77">
        <v>3600000</v>
      </c>
      <c r="P116" s="108"/>
      <c r="Q116" s="108"/>
      <c r="R116" s="77"/>
      <c r="S116" s="77"/>
    </row>
    <row r="117" customHeight="1" spans="1:19">
      <c r="A117" s="88" t="s">
        <v>70</v>
      </c>
      <c r="B117" s="89" t="s">
        <v>75</v>
      </c>
      <c r="C117" s="89" t="s">
        <v>489</v>
      </c>
      <c r="D117" s="90" t="s">
        <v>1091</v>
      </c>
      <c r="E117" s="90" t="s">
        <v>1020</v>
      </c>
      <c r="F117" s="90" t="s">
        <v>971</v>
      </c>
      <c r="G117" s="112">
        <v>1</v>
      </c>
      <c r="H117" s="77">
        <v>600000</v>
      </c>
      <c r="I117" s="77">
        <v>600000</v>
      </c>
      <c r="J117" s="77"/>
      <c r="K117" s="77"/>
      <c r="L117" s="77"/>
      <c r="M117" s="77"/>
      <c r="N117" s="77">
        <v>600000</v>
      </c>
      <c r="O117" s="77">
        <v>600000</v>
      </c>
      <c r="P117" s="108"/>
      <c r="Q117" s="108"/>
      <c r="R117" s="77"/>
      <c r="S117" s="77"/>
    </row>
    <row r="118" customHeight="1" spans="1:19">
      <c r="A118" s="88" t="s">
        <v>70</v>
      </c>
      <c r="B118" s="89" t="s">
        <v>75</v>
      </c>
      <c r="C118" s="89" t="s">
        <v>489</v>
      </c>
      <c r="D118" s="90" t="s">
        <v>1092</v>
      </c>
      <c r="E118" s="90" t="s">
        <v>1020</v>
      </c>
      <c r="F118" s="90" t="s">
        <v>971</v>
      </c>
      <c r="G118" s="112">
        <v>1</v>
      </c>
      <c r="H118" s="77">
        <v>220000</v>
      </c>
      <c r="I118" s="77">
        <v>220000</v>
      </c>
      <c r="J118" s="77"/>
      <c r="K118" s="77"/>
      <c r="L118" s="77"/>
      <c r="M118" s="77"/>
      <c r="N118" s="77">
        <v>220000</v>
      </c>
      <c r="O118" s="77">
        <v>220000</v>
      </c>
      <c r="P118" s="108"/>
      <c r="Q118" s="108"/>
      <c r="R118" s="77"/>
      <c r="S118" s="77"/>
    </row>
    <row r="119" customHeight="1" spans="1:19">
      <c r="A119" s="88" t="s">
        <v>70</v>
      </c>
      <c r="B119" s="89" t="s">
        <v>75</v>
      </c>
      <c r="C119" s="89" t="s">
        <v>489</v>
      </c>
      <c r="D119" s="90" t="s">
        <v>1093</v>
      </c>
      <c r="E119" s="90" t="s">
        <v>1020</v>
      </c>
      <c r="F119" s="90" t="s">
        <v>971</v>
      </c>
      <c r="G119" s="112">
        <v>1</v>
      </c>
      <c r="H119" s="77">
        <v>160000</v>
      </c>
      <c r="I119" s="77">
        <v>160000</v>
      </c>
      <c r="J119" s="77"/>
      <c r="K119" s="77"/>
      <c r="L119" s="77"/>
      <c r="M119" s="77"/>
      <c r="N119" s="77">
        <v>160000</v>
      </c>
      <c r="O119" s="77">
        <v>160000</v>
      </c>
      <c r="P119" s="108"/>
      <c r="Q119" s="108"/>
      <c r="R119" s="77"/>
      <c r="S119" s="77"/>
    </row>
    <row r="120" customHeight="1" spans="1:19">
      <c r="A120" s="88" t="s">
        <v>70</v>
      </c>
      <c r="B120" s="89" t="s">
        <v>75</v>
      </c>
      <c r="C120" s="89" t="s">
        <v>489</v>
      </c>
      <c r="D120" s="90" t="s">
        <v>1094</v>
      </c>
      <c r="E120" s="90" t="s">
        <v>1020</v>
      </c>
      <c r="F120" s="90" t="s">
        <v>971</v>
      </c>
      <c r="G120" s="112">
        <v>1</v>
      </c>
      <c r="H120" s="77">
        <v>300000</v>
      </c>
      <c r="I120" s="77">
        <v>300000</v>
      </c>
      <c r="J120" s="77"/>
      <c r="K120" s="77"/>
      <c r="L120" s="77"/>
      <c r="M120" s="77"/>
      <c r="N120" s="77">
        <v>300000</v>
      </c>
      <c r="O120" s="77">
        <v>300000</v>
      </c>
      <c r="P120" s="108"/>
      <c r="Q120" s="108"/>
      <c r="R120" s="77"/>
      <c r="S120" s="77"/>
    </row>
    <row r="121" customHeight="1" spans="1:19">
      <c r="A121" s="88" t="s">
        <v>70</v>
      </c>
      <c r="B121" s="89" t="s">
        <v>75</v>
      </c>
      <c r="C121" s="89" t="s">
        <v>489</v>
      </c>
      <c r="D121" s="90" t="s">
        <v>1095</v>
      </c>
      <c r="E121" s="90" t="s">
        <v>1096</v>
      </c>
      <c r="F121" s="90" t="s">
        <v>971</v>
      </c>
      <c r="G121" s="112">
        <v>1</v>
      </c>
      <c r="H121" s="77">
        <v>400000</v>
      </c>
      <c r="I121" s="77">
        <v>400000</v>
      </c>
      <c r="J121" s="77"/>
      <c r="K121" s="77"/>
      <c r="L121" s="77"/>
      <c r="M121" s="77"/>
      <c r="N121" s="77">
        <v>400000</v>
      </c>
      <c r="O121" s="77">
        <v>400000</v>
      </c>
      <c r="P121" s="108"/>
      <c r="Q121" s="108"/>
      <c r="R121" s="77"/>
      <c r="S121" s="77"/>
    </row>
    <row r="122" customHeight="1" spans="1:19">
      <c r="A122" s="88" t="s">
        <v>70</v>
      </c>
      <c r="B122" s="89" t="s">
        <v>75</v>
      </c>
      <c r="C122" s="89" t="s">
        <v>489</v>
      </c>
      <c r="D122" s="90" t="s">
        <v>1097</v>
      </c>
      <c r="E122" s="90" t="s">
        <v>1096</v>
      </c>
      <c r="F122" s="90" t="s">
        <v>971</v>
      </c>
      <c r="G122" s="112">
        <v>1</v>
      </c>
      <c r="H122" s="77">
        <v>250000</v>
      </c>
      <c r="I122" s="77">
        <v>250000</v>
      </c>
      <c r="J122" s="77"/>
      <c r="K122" s="77"/>
      <c r="L122" s="77"/>
      <c r="M122" s="77"/>
      <c r="N122" s="77">
        <v>250000</v>
      </c>
      <c r="O122" s="77">
        <v>250000</v>
      </c>
      <c r="P122" s="108"/>
      <c r="Q122" s="108"/>
      <c r="R122" s="77"/>
      <c r="S122" s="77"/>
    </row>
    <row r="123" customHeight="1" spans="1:19">
      <c r="A123" s="88" t="s">
        <v>70</v>
      </c>
      <c r="B123" s="89" t="s">
        <v>75</v>
      </c>
      <c r="C123" s="89" t="s">
        <v>489</v>
      </c>
      <c r="D123" s="90" t="s">
        <v>1098</v>
      </c>
      <c r="E123" s="90" t="s">
        <v>1096</v>
      </c>
      <c r="F123" s="90" t="s">
        <v>971</v>
      </c>
      <c r="G123" s="112">
        <v>1</v>
      </c>
      <c r="H123" s="77">
        <v>250000</v>
      </c>
      <c r="I123" s="77">
        <v>250000</v>
      </c>
      <c r="J123" s="77"/>
      <c r="K123" s="77"/>
      <c r="L123" s="77"/>
      <c r="M123" s="77"/>
      <c r="N123" s="77">
        <v>250000</v>
      </c>
      <c r="O123" s="77">
        <v>250000</v>
      </c>
      <c r="P123" s="108"/>
      <c r="Q123" s="108"/>
      <c r="R123" s="77"/>
      <c r="S123" s="77"/>
    </row>
    <row r="124" customHeight="1" spans="1:19">
      <c r="A124" s="88" t="s">
        <v>70</v>
      </c>
      <c r="B124" s="89" t="s">
        <v>75</v>
      </c>
      <c r="C124" s="89" t="s">
        <v>489</v>
      </c>
      <c r="D124" s="90" t="s">
        <v>1099</v>
      </c>
      <c r="E124" s="90" t="s">
        <v>1096</v>
      </c>
      <c r="F124" s="90" t="s">
        <v>971</v>
      </c>
      <c r="G124" s="112">
        <v>1</v>
      </c>
      <c r="H124" s="77">
        <v>350000</v>
      </c>
      <c r="I124" s="77">
        <v>350000</v>
      </c>
      <c r="J124" s="77"/>
      <c r="K124" s="77"/>
      <c r="L124" s="77"/>
      <c r="M124" s="77"/>
      <c r="N124" s="77">
        <v>350000</v>
      </c>
      <c r="O124" s="77">
        <v>350000</v>
      </c>
      <c r="P124" s="108"/>
      <c r="Q124" s="108"/>
      <c r="R124" s="77"/>
      <c r="S124" s="77"/>
    </row>
    <row r="125" customHeight="1" spans="1:19">
      <c r="A125" s="88" t="s">
        <v>70</v>
      </c>
      <c r="B125" s="89" t="s">
        <v>75</v>
      </c>
      <c r="C125" s="89" t="s">
        <v>489</v>
      </c>
      <c r="D125" s="90" t="s">
        <v>1100</v>
      </c>
      <c r="E125" s="90" t="s">
        <v>1101</v>
      </c>
      <c r="F125" s="90" t="s">
        <v>971</v>
      </c>
      <c r="G125" s="112">
        <v>1</v>
      </c>
      <c r="H125" s="77">
        <v>130000</v>
      </c>
      <c r="I125" s="77">
        <v>130000</v>
      </c>
      <c r="J125" s="77"/>
      <c r="K125" s="77"/>
      <c r="L125" s="77"/>
      <c r="M125" s="77"/>
      <c r="N125" s="77">
        <v>130000</v>
      </c>
      <c r="O125" s="77">
        <v>130000</v>
      </c>
      <c r="P125" s="108"/>
      <c r="Q125" s="108"/>
      <c r="R125" s="77"/>
      <c r="S125" s="77"/>
    </row>
    <row r="126" customHeight="1" spans="1:19">
      <c r="A126" s="88" t="s">
        <v>70</v>
      </c>
      <c r="B126" s="89" t="s">
        <v>75</v>
      </c>
      <c r="C126" s="89" t="s">
        <v>489</v>
      </c>
      <c r="D126" s="90" t="s">
        <v>1102</v>
      </c>
      <c r="E126" s="90" t="s">
        <v>1103</v>
      </c>
      <c r="F126" s="90" t="s">
        <v>971</v>
      </c>
      <c r="G126" s="112">
        <v>1</v>
      </c>
      <c r="H126" s="77">
        <v>750000</v>
      </c>
      <c r="I126" s="77">
        <v>750000</v>
      </c>
      <c r="J126" s="77"/>
      <c r="K126" s="77"/>
      <c r="L126" s="77"/>
      <c r="M126" s="77"/>
      <c r="N126" s="77">
        <v>750000</v>
      </c>
      <c r="O126" s="77">
        <v>750000</v>
      </c>
      <c r="P126" s="108"/>
      <c r="Q126" s="108"/>
      <c r="R126" s="77"/>
      <c r="S126" s="77"/>
    </row>
    <row r="127" customHeight="1" spans="1:19">
      <c r="A127" s="88" t="s">
        <v>70</v>
      </c>
      <c r="B127" s="89" t="s">
        <v>75</v>
      </c>
      <c r="C127" s="89" t="s">
        <v>489</v>
      </c>
      <c r="D127" s="90" t="s">
        <v>1104</v>
      </c>
      <c r="E127" s="90" t="s">
        <v>1103</v>
      </c>
      <c r="F127" s="90" t="s">
        <v>971</v>
      </c>
      <c r="G127" s="112">
        <v>1</v>
      </c>
      <c r="H127" s="77">
        <v>700000</v>
      </c>
      <c r="I127" s="77">
        <v>700000</v>
      </c>
      <c r="J127" s="77"/>
      <c r="K127" s="77"/>
      <c r="L127" s="77"/>
      <c r="M127" s="77"/>
      <c r="N127" s="77">
        <v>700000</v>
      </c>
      <c r="O127" s="77">
        <v>700000</v>
      </c>
      <c r="P127" s="108"/>
      <c r="Q127" s="108"/>
      <c r="R127" s="77"/>
      <c r="S127" s="77"/>
    </row>
    <row r="128" customHeight="1" spans="1:19">
      <c r="A128" s="88" t="s">
        <v>70</v>
      </c>
      <c r="B128" s="89" t="s">
        <v>75</v>
      </c>
      <c r="C128" s="89" t="s">
        <v>489</v>
      </c>
      <c r="D128" s="90" t="s">
        <v>1105</v>
      </c>
      <c r="E128" s="90" t="s">
        <v>1103</v>
      </c>
      <c r="F128" s="90" t="s">
        <v>971</v>
      </c>
      <c r="G128" s="112">
        <v>1</v>
      </c>
      <c r="H128" s="77">
        <v>250000</v>
      </c>
      <c r="I128" s="77">
        <v>250000</v>
      </c>
      <c r="J128" s="77"/>
      <c r="K128" s="77"/>
      <c r="L128" s="77"/>
      <c r="M128" s="77"/>
      <c r="N128" s="77">
        <v>250000</v>
      </c>
      <c r="O128" s="77">
        <v>250000</v>
      </c>
      <c r="P128" s="108"/>
      <c r="Q128" s="108"/>
      <c r="R128" s="77"/>
      <c r="S128" s="77"/>
    </row>
    <row r="129" ht="15" customHeight="1" spans="1:19">
      <c r="A129" s="88" t="s">
        <v>70</v>
      </c>
      <c r="B129" s="89" t="s">
        <v>75</v>
      </c>
      <c r="C129" s="89" t="s">
        <v>489</v>
      </c>
      <c r="D129" s="90" t="s">
        <v>1106</v>
      </c>
      <c r="E129" s="90" t="s">
        <v>1103</v>
      </c>
      <c r="F129" s="90" t="s">
        <v>971</v>
      </c>
      <c r="G129" s="112">
        <v>2</v>
      </c>
      <c r="H129" s="77">
        <v>400000</v>
      </c>
      <c r="I129" s="77">
        <v>400000</v>
      </c>
      <c r="J129" s="77"/>
      <c r="K129" s="77"/>
      <c r="L129" s="77"/>
      <c r="M129" s="77"/>
      <c r="N129" s="77">
        <v>400000</v>
      </c>
      <c r="O129" s="77">
        <v>400000</v>
      </c>
      <c r="P129" s="108"/>
      <c r="Q129" s="108"/>
      <c r="R129" s="77"/>
      <c r="S129" s="77"/>
    </row>
    <row r="130" customHeight="1" spans="1:19">
      <c r="A130" s="88" t="s">
        <v>70</v>
      </c>
      <c r="B130" s="89" t="s">
        <v>75</v>
      </c>
      <c r="C130" s="89" t="s">
        <v>489</v>
      </c>
      <c r="D130" s="90" t="s">
        <v>1107</v>
      </c>
      <c r="E130" s="90" t="s">
        <v>1103</v>
      </c>
      <c r="F130" s="90" t="s">
        <v>635</v>
      </c>
      <c r="G130" s="112">
        <v>1</v>
      </c>
      <c r="H130" s="77">
        <v>300000</v>
      </c>
      <c r="I130" s="77">
        <v>300000</v>
      </c>
      <c r="J130" s="77"/>
      <c r="K130" s="77"/>
      <c r="L130" s="77"/>
      <c r="M130" s="77"/>
      <c r="N130" s="77">
        <v>300000</v>
      </c>
      <c r="O130" s="77">
        <v>300000</v>
      </c>
      <c r="P130" s="108"/>
      <c r="Q130" s="108"/>
      <c r="R130" s="77"/>
      <c r="S130" s="77"/>
    </row>
    <row r="131" ht="37" customHeight="1" spans="1:19">
      <c r="A131" s="88" t="s">
        <v>70</v>
      </c>
      <c r="B131" s="89" t="s">
        <v>75</v>
      </c>
      <c r="C131" s="89" t="s">
        <v>489</v>
      </c>
      <c r="D131" s="114" t="s">
        <v>1108</v>
      </c>
      <c r="E131" s="90" t="s">
        <v>1103</v>
      </c>
      <c r="F131" s="90" t="s">
        <v>635</v>
      </c>
      <c r="G131" s="112">
        <v>1</v>
      </c>
      <c r="H131" s="77">
        <v>200000</v>
      </c>
      <c r="I131" s="77">
        <v>200000</v>
      </c>
      <c r="J131" s="77"/>
      <c r="K131" s="77"/>
      <c r="L131" s="77"/>
      <c r="M131" s="77"/>
      <c r="N131" s="77">
        <v>200000</v>
      </c>
      <c r="O131" s="77">
        <v>200000</v>
      </c>
      <c r="P131" s="108"/>
      <c r="Q131" s="108"/>
      <c r="R131" s="77"/>
      <c r="S131" s="77"/>
    </row>
    <row r="132" customHeight="1" spans="1:19">
      <c r="A132" s="88" t="s">
        <v>70</v>
      </c>
      <c r="B132" s="89" t="s">
        <v>75</v>
      </c>
      <c r="C132" s="89" t="s">
        <v>489</v>
      </c>
      <c r="D132" s="90" t="s">
        <v>1109</v>
      </c>
      <c r="E132" s="90" t="s">
        <v>1103</v>
      </c>
      <c r="F132" s="90" t="s">
        <v>971</v>
      </c>
      <c r="G132" s="112">
        <v>1</v>
      </c>
      <c r="H132" s="77">
        <v>150000</v>
      </c>
      <c r="I132" s="77">
        <v>150000</v>
      </c>
      <c r="J132" s="77"/>
      <c r="K132" s="77"/>
      <c r="L132" s="77"/>
      <c r="M132" s="77"/>
      <c r="N132" s="77">
        <v>150000</v>
      </c>
      <c r="O132" s="77">
        <v>150000</v>
      </c>
      <c r="P132" s="108"/>
      <c r="Q132" s="108"/>
      <c r="R132" s="77"/>
      <c r="S132" s="77"/>
    </row>
    <row r="133" customHeight="1" spans="1:19">
      <c r="A133" s="88" t="s">
        <v>70</v>
      </c>
      <c r="B133" s="89" t="s">
        <v>75</v>
      </c>
      <c r="C133" s="89" t="s">
        <v>489</v>
      </c>
      <c r="D133" s="90" t="s">
        <v>1110</v>
      </c>
      <c r="E133" s="90" t="s">
        <v>1103</v>
      </c>
      <c r="F133" s="90" t="s">
        <v>635</v>
      </c>
      <c r="G133" s="112">
        <v>1</v>
      </c>
      <c r="H133" s="77">
        <v>150000</v>
      </c>
      <c r="I133" s="77">
        <v>150000</v>
      </c>
      <c r="J133" s="77"/>
      <c r="K133" s="77"/>
      <c r="L133" s="77"/>
      <c r="M133" s="77"/>
      <c r="N133" s="77">
        <v>150000</v>
      </c>
      <c r="O133" s="77">
        <v>150000</v>
      </c>
      <c r="P133" s="108"/>
      <c r="Q133" s="108"/>
      <c r="R133" s="77"/>
      <c r="S133" s="77"/>
    </row>
    <row r="134" customHeight="1" spans="1:19">
      <c r="A134" s="88" t="s">
        <v>70</v>
      </c>
      <c r="B134" s="89" t="s">
        <v>75</v>
      </c>
      <c r="C134" s="89" t="s">
        <v>489</v>
      </c>
      <c r="D134" s="90" t="s">
        <v>1111</v>
      </c>
      <c r="E134" s="90" t="s">
        <v>1103</v>
      </c>
      <c r="F134" s="90" t="s">
        <v>971</v>
      </c>
      <c r="G134" s="112">
        <v>1</v>
      </c>
      <c r="H134" s="77">
        <v>600000</v>
      </c>
      <c r="I134" s="77">
        <v>600000</v>
      </c>
      <c r="J134" s="77"/>
      <c r="K134" s="77"/>
      <c r="L134" s="77"/>
      <c r="M134" s="77"/>
      <c r="N134" s="77">
        <v>600000</v>
      </c>
      <c r="O134" s="77">
        <v>600000</v>
      </c>
      <c r="P134" s="108"/>
      <c r="Q134" s="108"/>
      <c r="R134" s="77"/>
      <c r="S134" s="77"/>
    </row>
    <row r="135" customHeight="1" spans="1:19">
      <c r="A135" s="88" t="s">
        <v>70</v>
      </c>
      <c r="B135" s="89" t="s">
        <v>75</v>
      </c>
      <c r="C135" s="89" t="s">
        <v>489</v>
      </c>
      <c r="D135" s="90" t="s">
        <v>1112</v>
      </c>
      <c r="E135" s="90" t="s">
        <v>1103</v>
      </c>
      <c r="F135" s="90" t="s">
        <v>971</v>
      </c>
      <c r="G135" s="112">
        <v>1</v>
      </c>
      <c r="H135" s="77">
        <v>1800000</v>
      </c>
      <c r="I135" s="77">
        <v>1800000</v>
      </c>
      <c r="J135" s="77"/>
      <c r="K135" s="77"/>
      <c r="L135" s="77"/>
      <c r="M135" s="77"/>
      <c r="N135" s="77">
        <v>1800000</v>
      </c>
      <c r="O135" s="77">
        <v>1800000</v>
      </c>
      <c r="P135" s="108"/>
      <c r="Q135" s="108"/>
      <c r="R135" s="77"/>
      <c r="S135" s="77"/>
    </row>
    <row r="136" ht="24" customHeight="1" spans="1:19">
      <c r="A136" s="88" t="s">
        <v>70</v>
      </c>
      <c r="B136" s="89" t="s">
        <v>75</v>
      </c>
      <c r="C136" s="89" t="s">
        <v>491</v>
      </c>
      <c r="D136" s="90" t="s">
        <v>491</v>
      </c>
      <c r="E136" s="90" t="s">
        <v>1113</v>
      </c>
      <c r="F136" s="90" t="s">
        <v>635</v>
      </c>
      <c r="G136" s="112">
        <v>1</v>
      </c>
      <c r="H136" s="77"/>
      <c r="I136" s="77">
        <v>24200000</v>
      </c>
      <c r="J136" s="77"/>
      <c r="K136" s="77"/>
      <c r="L136" s="77"/>
      <c r="M136" s="77"/>
      <c r="N136" s="77">
        <v>24200000</v>
      </c>
      <c r="O136" s="77">
        <v>24200000</v>
      </c>
      <c r="P136" s="108"/>
      <c r="Q136" s="108"/>
      <c r="R136" s="77"/>
      <c r="S136" s="77"/>
    </row>
    <row r="137" ht="24" customHeight="1" spans="1:19">
      <c r="A137" s="88" t="s">
        <v>70</v>
      </c>
      <c r="B137" s="89" t="s">
        <v>75</v>
      </c>
      <c r="C137" s="89" t="s">
        <v>495</v>
      </c>
      <c r="D137" s="90" t="s">
        <v>1114</v>
      </c>
      <c r="E137" s="90" t="s">
        <v>1115</v>
      </c>
      <c r="F137" s="90" t="s">
        <v>691</v>
      </c>
      <c r="G137" s="112">
        <v>1</v>
      </c>
      <c r="H137" s="77"/>
      <c r="I137" s="77">
        <v>48000000</v>
      </c>
      <c r="J137" s="77"/>
      <c r="K137" s="77"/>
      <c r="L137" s="77"/>
      <c r="M137" s="77"/>
      <c r="N137" s="77">
        <v>48000000</v>
      </c>
      <c r="O137" s="77">
        <v>48000000</v>
      </c>
      <c r="P137" s="108"/>
      <c r="Q137" s="108"/>
      <c r="R137" s="77"/>
      <c r="S137" s="77"/>
    </row>
    <row r="138" customHeight="1" spans="1:19">
      <c r="A138" s="88" t="s">
        <v>70</v>
      </c>
      <c r="B138" s="89" t="s">
        <v>77</v>
      </c>
      <c r="C138" s="89" t="s">
        <v>481</v>
      </c>
      <c r="D138" s="90" t="s">
        <v>1116</v>
      </c>
      <c r="E138" s="90" t="s">
        <v>958</v>
      </c>
      <c r="F138" s="90" t="s">
        <v>691</v>
      </c>
      <c r="G138" s="112">
        <v>1</v>
      </c>
      <c r="H138" s="77">
        <v>30000</v>
      </c>
      <c r="I138" s="77">
        <v>30000</v>
      </c>
      <c r="J138" s="77"/>
      <c r="K138" s="77"/>
      <c r="L138" s="77"/>
      <c r="M138" s="77"/>
      <c r="N138" s="77">
        <v>30000</v>
      </c>
      <c r="O138" s="77">
        <v>30000</v>
      </c>
      <c r="P138" s="108"/>
      <c r="Q138" s="108"/>
      <c r="R138" s="77"/>
      <c r="S138" s="77"/>
    </row>
    <row r="139" customHeight="1" spans="1:19">
      <c r="A139" s="88" t="s">
        <v>70</v>
      </c>
      <c r="B139" s="89" t="s">
        <v>77</v>
      </c>
      <c r="C139" s="89" t="s">
        <v>481</v>
      </c>
      <c r="D139" s="90" t="s">
        <v>960</v>
      </c>
      <c r="E139" s="90" t="s">
        <v>960</v>
      </c>
      <c r="F139" s="90" t="s">
        <v>691</v>
      </c>
      <c r="G139" s="112">
        <v>1</v>
      </c>
      <c r="H139" s="77">
        <v>30000</v>
      </c>
      <c r="I139" s="77">
        <v>30000</v>
      </c>
      <c r="J139" s="77"/>
      <c r="K139" s="77"/>
      <c r="L139" s="77"/>
      <c r="M139" s="77"/>
      <c r="N139" s="77">
        <v>30000</v>
      </c>
      <c r="O139" s="77">
        <v>30000</v>
      </c>
      <c r="P139" s="108"/>
      <c r="Q139" s="108"/>
      <c r="R139" s="77"/>
      <c r="S139" s="77"/>
    </row>
    <row r="140" customHeight="1" spans="1:19">
      <c r="A140" s="88" t="s">
        <v>70</v>
      </c>
      <c r="B140" s="89" t="s">
        <v>77</v>
      </c>
      <c r="C140" s="89" t="s">
        <v>481</v>
      </c>
      <c r="D140" s="90" t="s">
        <v>964</v>
      </c>
      <c r="E140" s="90" t="s">
        <v>964</v>
      </c>
      <c r="F140" s="90" t="s">
        <v>691</v>
      </c>
      <c r="G140" s="112">
        <v>500</v>
      </c>
      <c r="H140" s="77">
        <v>100000</v>
      </c>
      <c r="I140" s="77">
        <v>100000</v>
      </c>
      <c r="J140" s="77"/>
      <c r="K140" s="77"/>
      <c r="L140" s="77"/>
      <c r="M140" s="77"/>
      <c r="N140" s="77">
        <v>100000</v>
      </c>
      <c r="O140" s="77">
        <v>100000</v>
      </c>
      <c r="P140" s="108"/>
      <c r="Q140" s="108"/>
      <c r="R140" s="77"/>
      <c r="S140" s="77"/>
    </row>
    <row r="141" customHeight="1" spans="1:19">
      <c r="A141" s="88" t="s">
        <v>70</v>
      </c>
      <c r="B141" s="89" t="s">
        <v>77</v>
      </c>
      <c r="C141" s="89" t="s">
        <v>481</v>
      </c>
      <c r="D141" s="90" t="s">
        <v>962</v>
      </c>
      <c r="E141" s="90" t="s">
        <v>962</v>
      </c>
      <c r="F141" s="90" t="s">
        <v>691</v>
      </c>
      <c r="G141" s="112">
        <v>1</v>
      </c>
      <c r="H141" s="77">
        <v>20000</v>
      </c>
      <c r="I141" s="77">
        <v>20000</v>
      </c>
      <c r="J141" s="77"/>
      <c r="K141" s="77"/>
      <c r="L141" s="77"/>
      <c r="M141" s="77"/>
      <c r="N141" s="77">
        <v>20000</v>
      </c>
      <c r="O141" s="77">
        <v>20000</v>
      </c>
      <c r="P141" s="108"/>
      <c r="Q141" s="108"/>
      <c r="R141" s="77"/>
      <c r="S141" s="77"/>
    </row>
    <row r="142" customHeight="1" spans="1:19">
      <c r="A142" s="88" t="s">
        <v>70</v>
      </c>
      <c r="B142" s="89" t="s">
        <v>77</v>
      </c>
      <c r="C142" s="89" t="s">
        <v>481</v>
      </c>
      <c r="D142" s="90" t="s">
        <v>1117</v>
      </c>
      <c r="E142" s="90" t="s">
        <v>1118</v>
      </c>
      <c r="F142" s="90" t="s">
        <v>691</v>
      </c>
      <c r="G142" s="112">
        <v>1</v>
      </c>
      <c r="H142" s="77">
        <v>150000</v>
      </c>
      <c r="I142" s="77">
        <v>150000</v>
      </c>
      <c r="J142" s="77"/>
      <c r="K142" s="77"/>
      <c r="L142" s="77"/>
      <c r="M142" s="77"/>
      <c r="N142" s="77">
        <v>150000</v>
      </c>
      <c r="O142" s="77">
        <v>150000</v>
      </c>
      <c r="P142" s="108"/>
      <c r="Q142" s="108"/>
      <c r="R142" s="77"/>
      <c r="S142" s="77"/>
    </row>
    <row r="143" customHeight="1" spans="1:19">
      <c r="A143" s="88" t="s">
        <v>70</v>
      </c>
      <c r="B143" s="89" t="s">
        <v>77</v>
      </c>
      <c r="C143" s="89" t="s">
        <v>481</v>
      </c>
      <c r="D143" s="90" t="s">
        <v>1119</v>
      </c>
      <c r="E143" s="90" t="s">
        <v>1030</v>
      </c>
      <c r="F143" s="90" t="s">
        <v>691</v>
      </c>
      <c r="G143" s="112">
        <v>1</v>
      </c>
      <c r="H143" s="77">
        <v>94000</v>
      </c>
      <c r="I143" s="77">
        <v>94000</v>
      </c>
      <c r="J143" s="77"/>
      <c r="K143" s="77"/>
      <c r="L143" s="77"/>
      <c r="M143" s="77"/>
      <c r="N143" s="77">
        <v>94000</v>
      </c>
      <c r="O143" s="77">
        <v>94000</v>
      </c>
      <c r="P143" s="108"/>
      <c r="Q143" s="108"/>
      <c r="R143" s="77"/>
      <c r="S143" s="77"/>
    </row>
    <row r="144" customHeight="1" spans="1:19">
      <c r="A144" s="88" t="s">
        <v>70</v>
      </c>
      <c r="B144" s="89" t="s">
        <v>77</v>
      </c>
      <c r="C144" s="89" t="s">
        <v>481</v>
      </c>
      <c r="D144" s="90" t="s">
        <v>1120</v>
      </c>
      <c r="E144" s="90" t="s">
        <v>1030</v>
      </c>
      <c r="F144" s="90" t="s">
        <v>691</v>
      </c>
      <c r="G144" s="112">
        <v>1</v>
      </c>
      <c r="H144" s="77">
        <v>634000</v>
      </c>
      <c r="I144" s="77">
        <v>634000</v>
      </c>
      <c r="J144" s="77"/>
      <c r="K144" s="77"/>
      <c r="L144" s="77"/>
      <c r="M144" s="77"/>
      <c r="N144" s="77">
        <v>634000</v>
      </c>
      <c r="O144" s="77">
        <v>634000</v>
      </c>
      <c r="P144" s="108"/>
      <c r="Q144" s="108"/>
      <c r="R144" s="77"/>
      <c r="S144" s="77"/>
    </row>
    <row r="145" customHeight="1" spans="1:19">
      <c r="A145" s="88" t="s">
        <v>70</v>
      </c>
      <c r="B145" s="89" t="s">
        <v>77</v>
      </c>
      <c r="C145" s="89" t="s">
        <v>489</v>
      </c>
      <c r="D145" s="90" t="s">
        <v>1121</v>
      </c>
      <c r="E145" s="90" t="s">
        <v>1121</v>
      </c>
      <c r="F145" s="90" t="s">
        <v>691</v>
      </c>
      <c r="G145" s="112">
        <v>1</v>
      </c>
      <c r="H145" s="77"/>
      <c r="I145" s="77">
        <v>100000</v>
      </c>
      <c r="J145" s="77"/>
      <c r="K145" s="77"/>
      <c r="L145" s="77"/>
      <c r="M145" s="77"/>
      <c r="N145" s="77">
        <v>100000</v>
      </c>
      <c r="O145" s="77">
        <v>100000</v>
      </c>
      <c r="P145" s="108"/>
      <c r="Q145" s="108"/>
      <c r="R145" s="77"/>
      <c r="S145" s="77"/>
    </row>
    <row r="146" customHeight="1" spans="1:19">
      <c r="A146" s="88" t="s">
        <v>70</v>
      </c>
      <c r="B146" s="89" t="s">
        <v>77</v>
      </c>
      <c r="C146" s="89" t="s">
        <v>489</v>
      </c>
      <c r="D146" s="90" t="s">
        <v>1122</v>
      </c>
      <c r="E146" s="90" t="s">
        <v>1122</v>
      </c>
      <c r="F146" s="90" t="s">
        <v>691</v>
      </c>
      <c r="G146" s="112">
        <v>20</v>
      </c>
      <c r="H146" s="77"/>
      <c r="I146" s="77">
        <v>30000</v>
      </c>
      <c r="J146" s="77"/>
      <c r="K146" s="77"/>
      <c r="L146" s="77"/>
      <c r="M146" s="77"/>
      <c r="N146" s="77">
        <v>30000</v>
      </c>
      <c r="O146" s="77">
        <v>30000</v>
      </c>
      <c r="P146" s="108"/>
      <c r="Q146" s="108"/>
      <c r="R146" s="77"/>
      <c r="S146" s="77"/>
    </row>
    <row r="147" customHeight="1" spans="1:19">
      <c r="A147" s="88" t="s">
        <v>70</v>
      </c>
      <c r="B147" s="89" t="s">
        <v>77</v>
      </c>
      <c r="C147" s="89" t="s">
        <v>489</v>
      </c>
      <c r="D147" s="90" t="s">
        <v>1123</v>
      </c>
      <c r="E147" s="90" t="s">
        <v>1123</v>
      </c>
      <c r="F147" s="90" t="s">
        <v>691</v>
      </c>
      <c r="G147" s="112">
        <v>1</v>
      </c>
      <c r="H147" s="77"/>
      <c r="I147" s="77">
        <v>100000</v>
      </c>
      <c r="J147" s="77"/>
      <c r="K147" s="77"/>
      <c r="L147" s="77"/>
      <c r="M147" s="77"/>
      <c r="N147" s="77">
        <v>100000</v>
      </c>
      <c r="O147" s="77">
        <v>100000</v>
      </c>
      <c r="P147" s="108"/>
      <c r="Q147" s="108"/>
      <c r="R147" s="77"/>
      <c r="S147" s="77"/>
    </row>
    <row r="148" customHeight="1" spans="1:19">
      <c r="A148" s="88" t="s">
        <v>70</v>
      </c>
      <c r="B148" s="89" t="s">
        <v>77</v>
      </c>
      <c r="C148" s="89" t="s">
        <v>489</v>
      </c>
      <c r="D148" s="90" t="s">
        <v>1124</v>
      </c>
      <c r="E148" s="90" t="s">
        <v>1125</v>
      </c>
      <c r="F148" s="90" t="s">
        <v>691</v>
      </c>
      <c r="G148" s="112">
        <v>1</v>
      </c>
      <c r="H148" s="77"/>
      <c r="I148" s="77">
        <v>160000</v>
      </c>
      <c r="J148" s="77"/>
      <c r="K148" s="77"/>
      <c r="L148" s="77"/>
      <c r="M148" s="77"/>
      <c r="N148" s="77">
        <v>160000</v>
      </c>
      <c r="O148" s="77">
        <v>160000</v>
      </c>
      <c r="P148" s="108"/>
      <c r="Q148" s="108"/>
      <c r="R148" s="77"/>
      <c r="S148" s="77"/>
    </row>
    <row r="149" customHeight="1" spans="1:19">
      <c r="A149" s="88" t="s">
        <v>70</v>
      </c>
      <c r="B149" s="89" t="s">
        <v>77</v>
      </c>
      <c r="C149" s="89" t="s">
        <v>489</v>
      </c>
      <c r="D149" s="90" t="s">
        <v>1126</v>
      </c>
      <c r="E149" s="90" t="s">
        <v>1040</v>
      </c>
      <c r="F149" s="90" t="s">
        <v>691</v>
      </c>
      <c r="G149" s="112">
        <v>2</v>
      </c>
      <c r="H149" s="77"/>
      <c r="I149" s="77">
        <v>78000</v>
      </c>
      <c r="J149" s="77"/>
      <c r="K149" s="77"/>
      <c r="L149" s="77"/>
      <c r="M149" s="77"/>
      <c r="N149" s="77">
        <v>78000</v>
      </c>
      <c r="O149" s="77">
        <v>78000</v>
      </c>
      <c r="P149" s="108"/>
      <c r="Q149" s="108"/>
      <c r="R149" s="77"/>
      <c r="S149" s="77"/>
    </row>
    <row r="150" customHeight="1" spans="1:19">
      <c r="A150" s="88" t="s">
        <v>70</v>
      </c>
      <c r="B150" s="89" t="s">
        <v>77</v>
      </c>
      <c r="C150" s="89" t="s">
        <v>489</v>
      </c>
      <c r="D150" s="90" t="s">
        <v>1127</v>
      </c>
      <c r="E150" s="90" t="s">
        <v>1128</v>
      </c>
      <c r="F150" s="90" t="s">
        <v>691</v>
      </c>
      <c r="G150" s="112">
        <v>30</v>
      </c>
      <c r="H150" s="77"/>
      <c r="I150" s="77">
        <v>252000</v>
      </c>
      <c r="J150" s="77"/>
      <c r="K150" s="77"/>
      <c r="L150" s="77"/>
      <c r="M150" s="77"/>
      <c r="N150" s="77">
        <v>252000</v>
      </c>
      <c r="O150" s="77">
        <v>252000</v>
      </c>
      <c r="P150" s="108"/>
      <c r="Q150" s="108"/>
      <c r="R150" s="77"/>
      <c r="S150" s="77"/>
    </row>
    <row r="151" customHeight="1" spans="1:19">
      <c r="A151" s="88" t="s">
        <v>70</v>
      </c>
      <c r="B151" s="89" t="s">
        <v>77</v>
      </c>
      <c r="C151" s="89" t="s">
        <v>489</v>
      </c>
      <c r="D151" s="90" t="s">
        <v>1129</v>
      </c>
      <c r="E151" s="90" t="s">
        <v>977</v>
      </c>
      <c r="F151" s="90" t="s">
        <v>691</v>
      </c>
      <c r="G151" s="112">
        <v>1</v>
      </c>
      <c r="H151" s="77"/>
      <c r="I151" s="77">
        <v>80000</v>
      </c>
      <c r="J151" s="77"/>
      <c r="K151" s="77"/>
      <c r="L151" s="77"/>
      <c r="M151" s="77"/>
      <c r="N151" s="77">
        <v>80000</v>
      </c>
      <c r="O151" s="77">
        <v>80000</v>
      </c>
      <c r="P151" s="108"/>
      <c r="Q151" s="108"/>
      <c r="R151" s="77"/>
      <c r="S151" s="77"/>
    </row>
    <row r="152" customHeight="1" spans="1:19">
      <c r="A152" s="88" t="s">
        <v>70</v>
      </c>
      <c r="B152" s="89" t="s">
        <v>77</v>
      </c>
      <c r="C152" s="89" t="s">
        <v>489</v>
      </c>
      <c r="D152" s="90" t="s">
        <v>1130</v>
      </c>
      <c r="E152" s="90" t="s">
        <v>1131</v>
      </c>
      <c r="F152" s="90" t="s">
        <v>691</v>
      </c>
      <c r="G152" s="112">
        <v>1</v>
      </c>
      <c r="H152" s="77"/>
      <c r="I152" s="77">
        <v>40000</v>
      </c>
      <c r="J152" s="77"/>
      <c r="K152" s="77"/>
      <c r="L152" s="77"/>
      <c r="M152" s="77"/>
      <c r="N152" s="77">
        <v>40000</v>
      </c>
      <c r="O152" s="77">
        <v>40000</v>
      </c>
      <c r="P152" s="108"/>
      <c r="Q152" s="108"/>
      <c r="R152" s="77"/>
      <c r="S152" s="77"/>
    </row>
    <row r="153" customHeight="1" spans="1:19">
      <c r="A153" s="88" t="s">
        <v>70</v>
      </c>
      <c r="B153" s="89" t="s">
        <v>77</v>
      </c>
      <c r="C153" s="89" t="s">
        <v>489</v>
      </c>
      <c r="D153" s="90" t="s">
        <v>1132</v>
      </c>
      <c r="E153" s="90" t="s">
        <v>1075</v>
      </c>
      <c r="F153" s="90" t="s">
        <v>691</v>
      </c>
      <c r="G153" s="112">
        <v>40</v>
      </c>
      <c r="H153" s="77"/>
      <c r="I153" s="77">
        <v>196000</v>
      </c>
      <c r="J153" s="77"/>
      <c r="K153" s="77"/>
      <c r="L153" s="77"/>
      <c r="M153" s="77"/>
      <c r="N153" s="77">
        <v>196000</v>
      </c>
      <c r="O153" s="77">
        <v>196000</v>
      </c>
      <c r="P153" s="108"/>
      <c r="Q153" s="108"/>
      <c r="R153" s="77"/>
      <c r="S153" s="77"/>
    </row>
    <row r="154" customHeight="1" spans="1:19">
      <c r="A154" s="88" t="s">
        <v>70</v>
      </c>
      <c r="B154" s="89" t="s">
        <v>77</v>
      </c>
      <c r="C154" s="89" t="s">
        <v>489</v>
      </c>
      <c r="D154" s="90" t="s">
        <v>1133</v>
      </c>
      <c r="E154" s="90" t="s">
        <v>1018</v>
      </c>
      <c r="F154" s="90" t="s">
        <v>691</v>
      </c>
      <c r="G154" s="112">
        <v>3</v>
      </c>
      <c r="H154" s="77"/>
      <c r="I154" s="77">
        <v>114000</v>
      </c>
      <c r="J154" s="77"/>
      <c r="K154" s="77"/>
      <c r="L154" s="77"/>
      <c r="M154" s="77"/>
      <c r="N154" s="77">
        <v>114000</v>
      </c>
      <c r="O154" s="77">
        <v>114000</v>
      </c>
      <c r="P154" s="108"/>
      <c r="Q154" s="108"/>
      <c r="R154" s="77"/>
      <c r="S154" s="77"/>
    </row>
    <row r="155" customHeight="1" spans="1:19">
      <c r="A155" s="88" t="s">
        <v>70</v>
      </c>
      <c r="B155" s="89" t="s">
        <v>77</v>
      </c>
      <c r="C155" s="89" t="s">
        <v>489</v>
      </c>
      <c r="D155" s="90" t="s">
        <v>1134</v>
      </c>
      <c r="E155" s="90" t="s">
        <v>1018</v>
      </c>
      <c r="F155" s="90" t="s">
        <v>691</v>
      </c>
      <c r="G155" s="112">
        <v>1</v>
      </c>
      <c r="H155" s="77"/>
      <c r="I155" s="77">
        <v>12000</v>
      </c>
      <c r="J155" s="77"/>
      <c r="K155" s="77"/>
      <c r="L155" s="77"/>
      <c r="M155" s="77"/>
      <c r="N155" s="77">
        <v>12000</v>
      </c>
      <c r="O155" s="77">
        <v>12000</v>
      </c>
      <c r="P155" s="108"/>
      <c r="Q155" s="108"/>
      <c r="R155" s="77"/>
      <c r="S155" s="77"/>
    </row>
    <row r="156" customHeight="1" spans="1:19">
      <c r="A156" s="88" t="s">
        <v>70</v>
      </c>
      <c r="B156" s="89" t="s">
        <v>77</v>
      </c>
      <c r="C156" s="89" t="s">
        <v>489</v>
      </c>
      <c r="D156" s="90" t="s">
        <v>1135</v>
      </c>
      <c r="E156" s="90" t="s">
        <v>1018</v>
      </c>
      <c r="F156" s="90" t="s">
        <v>691</v>
      </c>
      <c r="G156" s="112">
        <v>1</v>
      </c>
      <c r="H156" s="77"/>
      <c r="I156" s="77">
        <v>298000</v>
      </c>
      <c r="J156" s="77"/>
      <c r="K156" s="77"/>
      <c r="L156" s="77"/>
      <c r="M156" s="77"/>
      <c r="N156" s="77">
        <v>298000</v>
      </c>
      <c r="O156" s="77">
        <v>298000</v>
      </c>
      <c r="P156" s="108"/>
      <c r="Q156" s="108"/>
      <c r="R156" s="77"/>
      <c r="S156" s="77"/>
    </row>
    <row r="157" customHeight="1" spans="1:19">
      <c r="A157" s="88" t="s">
        <v>70</v>
      </c>
      <c r="B157" s="89" t="s">
        <v>77</v>
      </c>
      <c r="C157" s="89" t="s">
        <v>489</v>
      </c>
      <c r="D157" s="90" t="s">
        <v>1136</v>
      </c>
      <c r="E157" s="90" t="s">
        <v>1018</v>
      </c>
      <c r="F157" s="90" t="s">
        <v>691</v>
      </c>
      <c r="G157" s="112">
        <v>1</v>
      </c>
      <c r="H157" s="77"/>
      <c r="I157" s="77">
        <v>118000</v>
      </c>
      <c r="J157" s="77"/>
      <c r="K157" s="77"/>
      <c r="L157" s="77"/>
      <c r="M157" s="77"/>
      <c r="N157" s="77">
        <v>118000</v>
      </c>
      <c r="O157" s="77">
        <v>118000</v>
      </c>
      <c r="P157" s="108"/>
      <c r="Q157" s="108"/>
      <c r="R157" s="77"/>
      <c r="S157" s="77"/>
    </row>
    <row r="158" customHeight="1" spans="1:19">
      <c r="A158" s="88" t="s">
        <v>70</v>
      </c>
      <c r="B158" s="89" t="s">
        <v>77</v>
      </c>
      <c r="C158" s="89" t="s">
        <v>489</v>
      </c>
      <c r="D158" s="90" t="s">
        <v>1137</v>
      </c>
      <c r="E158" s="90" t="s">
        <v>1018</v>
      </c>
      <c r="F158" s="90" t="s">
        <v>691</v>
      </c>
      <c r="G158" s="112">
        <v>1</v>
      </c>
      <c r="H158" s="77"/>
      <c r="I158" s="77">
        <v>138000</v>
      </c>
      <c r="J158" s="77"/>
      <c r="K158" s="77"/>
      <c r="L158" s="77"/>
      <c r="M158" s="77"/>
      <c r="N158" s="77">
        <v>138000</v>
      </c>
      <c r="O158" s="77">
        <v>138000</v>
      </c>
      <c r="P158" s="108"/>
      <c r="Q158" s="108"/>
      <c r="R158" s="77"/>
      <c r="S158" s="77"/>
    </row>
    <row r="159" customHeight="1" spans="1:19">
      <c r="A159" s="88" t="s">
        <v>70</v>
      </c>
      <c r="B159" s="89" t="s">
        <v>77</v>
      </c>
      <c r="C159" s="89" t="s">
        <v>489</v>
      </c>
      <c r="D159" s="90" t="s">
        <v>1138</v>
      </c>
      <c r="E159" s="90" t="s">
        <v>1018</v>
      </c>
      <c r="F159" s="90" t="s">
        <v>691</v>
      </c>
      <c r="G159" s="112">
        <v>2</v>
      </c>
      <c r="H159" s="77"/>
      <c r="I159" s="77">
        <v>2160</v>
      </c>
      <c r="J159" s="77"/>
      <c r="K159" s="77"/>
      <c r="L159" s="77"/>
      <c r="M159" s="77"/>
      <c r="N159" s="77">
        <v>2160</v>
      </c>
      <c r="O159" s="77">
        <v>2160</v>
      </c>
      <c r="P159" s="108"/>
      <c r="Q159" s="108"/>
      <c r="R159" s="77"/>
      <c r="S159" s="77"/>
    </row>
    <row r="160" customHeight="1" spans="1:19">
      <c r="A160" s="88" t="s">
        <v>70</v>
      </c>
      <c r="B160" s="89" t="s">
        <v>77</v>
      </c>
      <c r="C160" s="89" t="s">
        <v>489</v>
      </c>
      <c r="D160" s="90" t="s">
        <v>1139</v>
      </c>
      <c r="E160" s="90" t="s">
        <v>1018</v>
      </c>
      <c r="F160" s="90" t="s">
        <v>691</v>
      </c>
      <c r="G160" s="112">
        <v>1</v>
      </c>
      <c r="H160" s="77"/>
      <c r="I160" s="77">
        <v>98000</v>
      </c>
      <c r="J160" s="77"/>
      <c r="K160" s="77"/>
      <c r="L160" s="77"/>
      <c r="M160" s="77"/>
      <c r="N160" s="77">
        <v>98000</v>
      </c>
      <c r="O160" s="77">
        <v>98000</v>
      </c>
      <c r="P160" s="108"/>
      <c r="Q160" s="108"/>
      <c r="R160" s="77"/>
      <c r="S160" s="77"/>
    </row>
    <row r="161" customHeight="1" spans="1:19">
      <c r="A161" s="88" t="s">
        <v>70</v>
      </c>
      <c r="B161" s="89" t="s">
        <v>77</v>
      </c>
      <c r="C161" s="89" t="s">
        <v>489</v>
      </c>
      <c r="D161" s="90" t="s">
        <v>1140</v>
      </c>
      <c r="E161" s="90" t="s">
        <v>1018</v>
      </c>
      <c r="F161" s="90" t="s">
        <v>691</v>
      </c>
      <c r="G161" s="112">
        <v>1</v>
      </c>
      <c r="H161" s="77"/>
      <c r="I161" s="77">
        <v>58000</v>
      </c>
      <c r="J161" s="77"/>
      <c r="K161" s="77"/>
      <c r="L161" s="77"/>
      <c r="M161" s="77"/>
      <c r="N161" s="77">
        <v>58000</v>
      </c>
      <c r="O161" s="77">
        <v>58000</v>
      </c>
      <c r="P161" s="108"/>
      <c r="Q161" s="108"/>
      <c r="R161" s="77"/>
      <c r="S161" s="77"/>
    </row>
    <row r="162" customHeight="1" spans="1:19">
      <c r="A162" s="88" t="s">
        <v>70</v>
      </c>
      <c r="B162" s="89" t="s">
        <v>77</v>
      </c>
      <c r="C162" s="89" t="s">
        <v>489</v>
      </c>
      <c r="D162" s="90" t="s">
        <v>1141</v>
      </c>
      <c r="E162" s="90" t="s">
        <v>1018</v>
      </c>
      <c r="F162" s="90" t="s">
        <v>691</v>
      </c>
      <c r="G162" s="112">
        <v>1</v>
      </c>
      <c r="H162" s="77"/>
      <c r="I162" s="77">
        <v>2800</v>
      </c>
      <c r="J162" s="77"/>
      <c r="K162" s="77"/>
      <c r="L162" s="77"/>
      <c r="M162" s="77"/>
      <c r="N162" s="77">
        <v>2800</v>
      </c>
      <c r="O162" s="77">
        <v>2800</v>
      </c>
      <c r="P162" s="108"/>
      <c r="Q162" s="108"/>
      <c r="R162" s="77"/>
      <c r="S162" s="77"/>
    </row>
    <row r="163" customHeight="1" spans="1:19">
      <c r="A163" s="88" t="s">
        <v>70</v>
      </c>
      <c r="B163" s="89" t="s">
        <v>77</v>
      </c>
      <c r="C163" s="89" t="s">
        <v>489</v>
      </c>
      <c r="D163" s="90" t="s">
        <v>1142</v>
      </c>
      <c r="E163" s="90" t="s">
        <v>1018</v>
      </c>
      <c r="F163" s="90" t="s">
        <v>691</v>
      </c>
      <c r="G163" s="112">
        <v>1</v>
      </c>
      <c r="H163" s="77"/>
      <c r="I163" s="77">
        <v>68000</v>
      </c>
      <c r="J163" s="77"/>
      <c r="K163" s="77"/>
      <c r="L163" s="77"/>
      <c r="M163" s="77"/>
      <c r="N163" s="77">
        <v>68000</v>
      </c>
      <c r="O163" s="77">
        <v>68000</v>
      </c>
      <c r="P163" s="108"/>
      <c r="Q163" s="108"/>
      <c r="R163" s="77"/>
      <c r="S163" s="77"/>
    </row>
    <row r="164" customHeight="1" spans="1:19">
      <c r="A164" s="88" t="s">
        <v>70</v>
      </c>
      <c r="B164" s="89" t="s">
        <v>77</v>
      </c>
      <c r="C164" s="89" t="s">
        <v>489</v>
      </c>
      <c r="D164" s="90" t="s">
        <v>1143</v>
      </c>
      <c r="E164" s="90" t="s">
        <v>1018</v>
      </c>
      <c r="F164" s="90" t="s">
        <v>691</v>
      </c>
      <c r="G164" s="112">
        <v>1</v>
      </c>
      <c r="H164" s="77"/>
      <c r="I164" s="77">
        <v>1980</v>
      </c>
      <c r="J164" s="77"/>
      <c r="K164" s="77"/>
      <c r="L164" s="77"/>
      <c r="M164" s="77"/>
      <c r="N164" s="77">
        <v>1980</v>
      </c>
      <c r="O164" s="77">
        <v>1980</v>
      </c>
      <c r="P164" s="108"/>
      <c r="Q164" s="108"/>
      <c r="R164" s="77"/>
      <c r="S164" s="77"/>
    </row>
    <row r="165" customHeight="1" spans="1:19">
      <c r="A165" s="88" t="s">
        <v>70</v>
      </c>
      <c r="B165" s="89" t="s">
        <v>77</v>
      </c>
      <c r="C165" s="89" t="s">
        <v>489</v>
      </c>
      <c r="D165" s="90" t="s">
        <v>1144</v>
      </c>
      <c r="E165" s="90" t="s">
        <v>1018</v>
      </c>
      <c r="F165" s="90" t="s">
        <v>691</v>
      </c>
      <c r="G165" s="112">
        <v>2</v>
      </c>
      <c r="H165" s="77"/>
      <c r="I165" s="77">
        <v>136000</v>
      </c>
      <c r="J165" s="77"/>
      <c r="K165" s="77"/>
      <c r="L165" s="77"/>
      <c r="M165" s="77"/>
      <c r="N165" s="77">
        <v>136000</v>
      </c>
      <c r="O165" s="77">
        <v>136000</v>
      </c>
      <c r="P165" s="108"/>
      <c r="Q165" s="108"/>
      <c r="R165" s="77"/>
      <c r="S165" s="77"/>
    </row>
    <row r="166" customHeight="1" spans="1:19">
      <c r="A166" s="88" t="s">
        <v>70</v>
      </c>
      <c r="B166" s="89" t="s">
        <v>77</v>
      </c>
      <c r="C166" s="89" t="s">
        <v>489</v>
      </c>
      <c r="D166" s="90" t="s">
        <v>1145</v>
      </c>
      <c r="E166" s="90" t="s">
        <v>1018</v>
      </c>
      <c r="F166" s="90" t="s">
        <v>691</v>
      </c>
      <c r="G166" s="112">
        <v>1</v>
      </c>
      <c r="H166" s="77"/>
      <c r="I166" s="77">
        <v>2880</v>
      </c>
      <c r="J166" s="77"/>
      <c r="K166" s="77"/>
      <c r="L166" s="77"/>
      <c r="M166" s="77"/>
      <c r="N166" s="77">
        <v>2880</v>
      </c>
      <c r="O166" s="77">
        <v>2880</v>
      </c>
      <c r="P166" s="108"/>
      <c r="Q166" s="108"/>
      <c r="R166" s="77"/>
      <c r="S166" s="77"/>
    </row>
    <row r="167" customHeight="1" spans="1:19">
      <c r="A167" s="88" t="s">
        <v>70</v>
      </c>
      <c r="B167" s="89" t="s">
        <v>77</v>
      </c>
      <c r="C167" s="89" t="s">
        <v>489</v>
      </c>
      <c r="D167" s="90" t="s">
        <v>1146</v>
      </c>
      <c r="E167" s="90" t="s">
        <v>1018</v>
      </c>
      <c r="F167" s="90" t="s">
        <v>691</v>
      </c>
      <c r="G167" s="112">
        <v>1</v>
      </c>
      <c r="H167" s="77"/>
      <c r="I167" s="77">
        <v>8900</v>
      </c>
      <c r="J167" s="77"/>
      <c r="K167" s="77"/>
      <c r="L167" s="77"/>
      <c r="M167" s="77"/>
      <c r="N167" s="77">
        <v>8900</v>
      </c>
      <c r="O167" s="77">
        <v>8900</v>
      </c>
      <c r="P167" s="108"/>
      <c r="Q167" s="108"/>
      <c r="R167" s="77"/>
      <c r="S167" s="77"/>
    </row>
    <row r="168" customHeight="1" spans="1:19">
      <c r="A168" s="88" t="s">
        <v>70</v>
      </c>
      <c r="B168" s="89" t="s">
        <v>77</v>
      </c>
      <c r="C168" s="89" t="s">
        <v>489</v>
      </c>
      <c r="D168" s="90" t="s">
        <v>1147</v>
      </c>
      <c r="E168" s="90" t="s">
        <v>1018</v>
      </c>
      <c r="F168" s="90" t="s">
        <v>691</v>
      </c>
      <c r="G168" s="112">
        <v>1</v>
      </c>
      <c r="H168" s="77"/>
      <c r="I168" s="77">
        <v>188000</v>
      </c>
      <c r="J168" s="77"/>
      <c r="K168" s="77"/>
      <c r="L168" s="77"/>
      <c r="M168" s="77"/>
      <c r="N168" s="77">
        <v>188000</v>
      </c>
      <c r="O168" s="77">
        <v>188000</v>
      </c>
      <c r="P168" s="108"/>
      <c r="Q168" s="108"/>
      <c r="R168" s="77"/>
      <c r="S168" s="77"/>
    </row>
    <row r="169" customHeight="1" spans="1:19">
      <c r="A169" s="88" t="s">
        <v>70</v>
      </c>
      <c r="B169" s="89" t="s">
        <v>77</v>
      </c>
      <c r="C169" s="89" t="s">
        <v>489</v>
      </c>
      <c r="D169" s="90" t="s">
        <v>1148</v>
      </c>
      <c r="E169" s="90" t="s">
        <v>1018</v>
      </c>
      <c r="F169" s="90" t="s">
        <v>691</v>
      </c>
      <c r="G169" s="112">
        <v>1</v>
      </c>
      <c r="H169" s="77"/>
      <c r="I169" s="77">
        <v>48000</v>
      </c>
      <c r="J169" s="77"/>
      <c r="K169" s="77"/>
      <c r="L169" s="77"/>
      <c r="M169" s="77"/>
      <c r="N169" s="77">
        <v>48000</v>
      </c>
      <c r="O169" s="77">
        <v>48000</v>
      </c>
      <c r="P169" s="108"/>
      <c r="Q169" s="108"/>
      <c r="R169" s="77"/>
      <c r="S169" s="77"/>
    </row>
    <row r="170" customHeight="1" spans="1:19">
      <c r="A170" s="88" t="s">
        <v>70</v>
      </c>
      <c r="B170" s="89" t="s">
        <v>77</v>
      </c>
      <c r="C170" s="89" t="s">
        <v>489</v>
      </c>
      <c r="D170" s="90" t="s">
        <v>1149</v>
      </c>
      <c r="E170" s="90" t="s">
        <v>1018</v>
      </c>
      <c r="F170" s="90" t="s">
        <v>691</v>
      </c>
      <c r="G170" s="112">
        <v>2</v>
      </c>
      <c r="H170" s="77"/>
      <c r="I170" s="77">
        <v>296000</v>
      </c>
      <c r="J170" s="77"/>
      <c r="K170" s="77"/>
      <c r="L170" s="77"/>
      <c r="M170" s="77"/>
      <c r="N170" s="77">
        <v>296000</v>
      </c>
      <c r="O170" s="77">
        <v>296000</v>
      </c>
      <c r="P170" s="108"/>
      <c r="Q170" s="108"/>
      <c r="R170" s="77"/>
      <c r="S170" s="77"/>
    </row>
    <row r="171" customHeight="1" spans="1:19">
      <c r="A171" s="88" t="s">
        <v>70</v>
      </c>
      <c r="B171" s="89" t="s">
        <v>77</v>
      </c>
      <c r="C171" s="89" t="s">
        <v>489</v>
      </c>
      <c r="D171" s="90" t="s">
        <v>1150</v>
      </c>
      <c r="E171" s="90" t="s">
        <v>1018</v>
      </c>
      <c r="F171" s="90" t="s">
        <v>691</v>
      </c>
      <c r="G171" s="112">
        <v>2</v>
      </c>
      <c r="H171" s="77"/>
      <c r="I171" s="77">
        <v>196000</v>
      </c>
      <c r="J171" s="77"/>
      <c r="K171" s="77"/>
      <c r="L171" s="77"/>
      <c r="M171" s="77"/>
      <c r="N171" s="77">
        <v>196000</v>
      </c>
      <c r="O171" s="77">
        <v>196000</v>
      </c>
      <c r="P171" s="108"/>
      <c r="Q171" s="108"/>
      <c r="R171" s="77"/>
      <c r="S171" s="77"/>
    </row>
    <row r="172" customHeight="1" spans="1:19">
      <c r="A172" s="88" t="s">
        <v>70</v>
      </c>
      <c r="B172" s="89" t="s">
        <v>77</v>
      </c>
      <c r="C172" s="89" t="s">
        <v>489</v>
      </c>
      <c r="D172" s="90" t="s">
        <v>1151</v>
      </c>
      <c r="E172" s="90" t="s">
        <v>1018</v>
      </c>
      <c r="F172" s="90" t="s">
        <v>691</v>
      </c>
      <c r="G172" s="112">
        <v>1</v>
      </c>
      <c r="H172" s="77"/>
      <c r="I172" s="77">
        <v>368000</v>
      </c>
      <c r="J172" s="77"/>
      <c r="K172" s="77"/>
      <c r="L172" s="77"/>
      <c r="M172" s="77"/>
      <c r="N172" s="77">
        <v>368000</v>
      </c>
      <c r="O172" s="77">
        <v>368000</v>
      </c>
      <c r="P172" s="108"/>
      <c r="Q172" s="108"/>
      <c r="R172" s="77"/>
      <c r="S172" s="77"/>
    </row>
    <row r="173" customHeight="1" spans="1:19">
      <c r="A173" s="88" t="s">
        <v>70</v>
      </c>
      <c r="B173" s="89" t="s">
        <v>77</v>
      </c>
      <c r="C173" s="89" t="s">
        <v>489</v>
      </c>
      <c r="D173" s="90" t="s">
        <v>1152</v>
      </c>
      <c r="E173" s="90" t="s">
        <v>1018</v>
      </c>
      <c r="F173" s="90" t="s">
        <v>691</v>
      </c>
      <c r="G173" s="112">
        <v>1</v>
      </c>
      <c r="H173" s="77"/>
      <c r="I173" s="77">
        <v>80000</v>
      </c>
      <c r="J173" s="77"/>
      <c r="K173" s="77"/>
      <c r="L173" s="77"/>
      <c r="M173" s="77"/>
      <c r="N173" s="77">
        <v>80000</v>
      </c>
      <c r="O173" s="77">
        <v>80000</v>
      </c>
      <c r="P173" s="108"/>
      <c r="Q173" s="108"/>
      <c r="R173" s="77"/>
      <c r="S173" s="77"/>
    </row>
    <row r="174" customHeight="1" spans="1:19">
      <c r="A174" s="88" t="s">
        <v>70</v>
      </c>
      <c r="B174" s="89" t="s">
        <v>77</v>
      </c>
      <c r="C174" s="89" t="s">
        <v>489</v>
      </c>
      <c r="D174" s="90" t="s">
        <v>1153</v>
      </c>
      <c r="E174" s="90" t="s">
        <v>1018</v>
      </c>
      <c r="F174" s="90" t="s">
        <v>691</v>
      </c>
      <c r="G174" s="112">
        <v>1</v>
      </c>
      <c r="H174" s="77"/>
      <c r="I174" s="77">
        <v>78000</v>
      </c>
      <c r="J174" s="77"/>
      <c r="K174" s="77"/>
      <c r="L174" s="77"/>
      <c r="M174" s="77"/>
      <c r="N174" s="77">
        <v>78000</v>
      </c>
      <c r="O174" s="77">
        <v>78000</v>
      </c>
      <c r="P174" s="108"/>
      <c r="Q174" s="108"/>
      <c r="R174" s="77"/>
      <c r="S174" s="77"/>
    </row>
    <row r="175" customHeight="1" spans="1:19">
      <c r="A175" s="88" t="s">
        <v>70</v>
      </c>
      <c r="B175" s="89" t="s">
        <v>77</v>
      </c>
      <c r="C175" s="89" t="s">
        <v>489</v>
      </c>
      <c r="D175" s="90" t="s">
        <v>1154</v>
      </c>
      <c r="E175" s="90" t="s">
        <v>1018</v>
      </c>
      <c r="F175" s="90" t="s">
        <v>691</v>
      </c>
      <c r="G175" s="112">
        <v>1</v>
      </c>
      <c r="H175" s="77"/>
      <c r="I175" s="77">
        <v>98000</v>
      </c>
      <c r="J175" s="77"/>
      <c r="K175" s="77"/>
      <c r="L175" s="77"/>
      <c r="M175" s="77"/>
      <c r="N175" s="77">
        <v>98000</v>
      </c>
      <c r="O175" s="77">
        <v>98000</v>
      </c>
      <c r="P175" s="108"/>
      <c r="Q175" s="108"/>
      <c r="R175" s="77"/>
      <c r="S175" s="77"/>
    </row>
    <row r="176" customHeight="1" spans="1:19">
      <c r="A176" s="88" t="s">
        <v>70</v>
      </c>
      <c r="B176" s="89" t="s">
        <v>77</v>
      </c>
      <c r="C176" s="89" t="s">
        <v>489</v>
      </c>
      <c r="D176" s="90" t="s">
        <v>1155</v>
      </c>
      <c r="E176" s="90" t="s">
        <v>1018</v>
      </c>
      <c r="F176" s="90" t="s">
        <v>691</v>
      </c>
      <c r="G176" s="112">
        <v>1</v>
      </c>
      <c r="H176" s="77"/>
      <c r="I176" s="77">
        <v>258000</v>
      </c>
      <c r="J176" s="77"/>
      <c r="K176" s="77"/>
      <c r="L176" s="77"/>
      <c r="M176" s="77"/>
      <c r="N176" s="77">
        <v>258000</v>
      </c>
      <c r="O176" s="77">
        <v>258000</v>
      </c>
      <c r="P176" s="108"/>
      <c r="Q176" s="108"/>
      <c r="R176" s="77"/>
      <c r="S176" s="77"/>
    </row>
    <row r="177" customHeight="1" spans="1:19">
      <c r="A177" s="88" t="s">
        <v>70</v>
      </c>
      <c r="B177" s="89" t="s">
        <v>77</v>
      </c>
      <c r="C177" s="89" t="s">
        <v>489</v>
      </c>
      <c r="D177" s="90" t="s">
        <v>1156</v>
      </c>
      <c r="E177" s="90" t="s">
        <v>1018</v>
      </c>
      <c r="F177" s="90" t="s">
        <v>691</v>
      </c>
      <c r="G177" s="112">
        <v>1</v>
      </c>
      <c r="H177" s="77"/>
      <c r="I177" s="77">
        <v>16800</v>
      </c>
      <c r="J177" s="77"/>
      <c r="K177" s="77"/>
      <c r="L177" s="77"/>
      <c r="M177" s="77"/>
      <c r="N177" s="77">
        <v>16800</v>
      </c>
      <c r="O177" s="77">
        <v>16800</v>
      </c>
      <c r="P177" s="108"/>
      <c r="Q177" s="108"/>
      <c r="R177" s="77"/>
      <c r="S177" s="77"/>
    </row>
    <row r="178" customHeight="1" spans="1:19">
      <c r="A178" s="88" t="s">
        <v>70</v>
      </c>
      <c r="B178" s="89" t="s">
        <v>77</v>
      </c>
      <c r="C178" s="89" t="s">
        <v>489</v>
      </c>
      <c r="D178" s="90" t="s">
        <v>1157</v>
      </c>
      <c r="E178" s="90" t="s">
        <v>1018</v>
      </c>
      <c r="F178" s="90" t="s">
        <v>691</v>
      </c>
      <c r="G178" s="112">
        <v>1</v>
      </c>
      <c r="H178" s="77"/>
      <c r="I178" s="77">
        <v>2350</v>
      </c>
      <c r="J178" s="77"/>
      <c r="K178" s="77"/>
      <c r="L178" s="77"/>
      <c r="M178" s="77"/>
      <c r="N178" s="77">
        <v>2350</v>
      </c>
      <c r="O178" s="77">
        <v>2350</v>
      </c>
      <c r="P178" s="108"/>
      <c r="Q178" s="108"/>
      <c r="R178" s="77"/>
      <c r="S178" s="77"/>
    </row>
    <row r="179" customHeight="1" spans="1:19">
      <c r="A179" s="88" t="s">
        <v>70</v>
      </c>
      <c r="B179" s="89" t="s">
        <v>77</v>
      </c>
      <c r="C179" s="89" t="s">
        <v>489</v>
      </c>
      <c r="D179" s="90" t="s">
        <v>1158</v>
      </c>
      <c r="E179" s="90" t="s">
        <v>1018</v>
      </c>
      <c r="F179" s="90" t="s">
        <v>691</v>
      </c>
      <c r="G179" s="112">
        <v>1</v>
      </c>
      <c r="H179" s="77"/>
      <c r="I179" s="77">
        <v>158000</v>
      </c>
      <c r="J179" s="77"/>
      <c r="K179" s="77"/>
      <c r="L179" s="77"/>
      <c r="M179" s="77"/>
      <c r="N179" s="77">
        <v>158000</v>
      </c>
      <c r="O179" s="77">
        <v>158000</v>
      </c>
      <c r="P179" s="108"/>
      <c r="Q179" s="108"/>
      <c r="R179" s="77"/>
      <c r="S179" s="77"/>
    </row>
    <row r="180" customHeight="1" spans="1:19">
      <c r="A180" s="88" t="s">
        <v>70</v>
      </c>
      <c r="B180" s="89" t="s">
        <v>77</v>
      </c>
      <c r="C180" s="89" t="s">
        <v>489</v>
      </c>
      <c r="D180" s="90" t="s">
        <v>1159</v>
      </c>
      <c r="E180" s="90" t="s">
        <v>1018</v>
      </c>
      <c r="F180" s="90" t="s">
        <v>691</v>
      </c>
      <c r="G180" s="112">
        <v>1</v>
      </c>
      <c r="H180" s="77"/>
      <c r="I180" s="77">
        <v>4980</v>
      </c>
      <c r="J180" s="77"/>
      <c r="K180" s="77"/>
      <c r="L180" s="77"/>
      <c r="M180" s="77"/>
      <c r="N180" s="77">
        <v>4980</v>
      </c>
      <c r="O180" s="77">
        <v>4980</v>
      </c>
      <c r="P180" s="108"/>
      <c r="Q180" s="108"/>
      <c r="R180" s="77"/>
      <c r="S180" s="77"/>
    </row>
    <row r="181" customHeight="1" spans="1:19">
      <c r="A181" s="88" t="s">
        <v>70</v>
      </c>
      <c r="B181" s="89" t="s">
        <v>77</v>
      </c>
      <c r="C181" s="89" t="s">
        <v>489</v>
      </c>
      <c r="D181" s="90" t="s">
        <v>1160</v>
      </c>
      <c r="E181" s="90" t="s">
        <v>1018</v>
      </c>
      <c r="F181" s="90" t="s">
        <v>691</v>
      </c>
      <c r="G181" s="112">
        <v>1</v>
      </c>
      <c r="H181" s="77"/>
      <c r="I181" s="77">
        <v>30000</v>
      </c>
      <c r="J181" s="77"/>
      <c r="K181" s="77"/>
      <c r="L181" s="77"/>
      <c r="M181" s="77"/>
      <c r="N181" s="77">
        <v>30000</v>
      </c>
      <c r="O181" s="77">
        <v>30000</v>
      </c>
      <c r="P181" s="108"/>
      <c r="Q181" s="108"/>
      <c r="R181" s="77"/>
      <c r="S181" s="77"/>
    </row>
    <row r="182" customHeight="1" spans="1:19">
      <c r="A182" s="88" t="s">
        <v>70</v>
      </c>
      <c r="B182" s="89" t="s">
        <v>77</v>
      </c>
      <c r="C182" s="89" t="s">
        <v>489</v>
      </c>
      <c r="D182" s="90" t="s">
        <v>1161</v>
      </c>
      <c r="E182" s="90" t="s">
        <v>1018</v>
      </c>
      <c r="F182" s="90" t="s">
        <v>691</v>
      </c>
      <c r="G182" s="112">
        <v>2</v>
      </c>
      <c r="H182" s="77"/>
      <c r="I182" s="77">
        <v>7600</v>
      </c>
      <c r="J182" s="77"/>
      <c r="K182" s="77"/>
      <c r="L182" s="77"/>
      <c r="M182" s="77"/>
      <c r="N182" s="77">
        <v>7600</v>
      </c>
      <c r="O182" s="77">
        <v>7600</v>
      </c>
      <c r="P182" s="108"/>
      <c r="Q182" s="108"/>
      <c r="R182" s="77"/>
      <c r="S182" s="77"/>
    </row>
    <row r="183" customHeight="1" spans="1:19">
      <c r="A183" s="88" t="s">
        <v>70</v>
      </c>
      <c r="B183" s="89" t="s">
        <v>77</v>
      </c>
      <c r="C183" s="89" t="s">
        <v>489</v>
      </c>
      <c r="D183" s="90" t="s">
        <v>1162</v>
      </c>
      <c r="E183" s="90" t="s">
        <v>1018</v>
      </c>
      <c r="F183" s="90" t="s">
        <v>691</v>
      </c>
      <c r="G183" s="112">
        <v>1</v>
      </c>
      <c r="H183" s="77"/>
      <c r="I183" s="77">
        <v>258000</v>
      </c>
      <c r="J183" s="77"/>
      <c r="K183" s="77"/>
      <c r="L183" s="77"/>
      <c r="M183" s="77"/>
      <c r="N183" s="77">
        <v>258000</v>
      </c>
      <c r="O183" s="77">
        <v>258000</v>
      </c>
      <c r="P183" s="108"/>
      <c r="Q183" s="108"/>
      <c r="R183" s="77"/>
      <c r="S183" s="77"/>
    </row>
    <row r="184" customHeight="1" spans="1:19">
      <c r="A184" s="88" t="s">
        <v>70</v>
      </c>
      <c r="B184" s="89" t="s">
        <v>77</v>
      </c>
      <c r="C184" s="89" t="s">
        <v>489</v>
      </c>
      <c r="D184" s="90" t="s">
        <v>1163</v>
      </c>
      <c r="E184" s="90" t="s">
        <v>1163</v>
      </c>
      <c r="F184" s="90" t="s">
        <v>691</v>
      </c>
      <c r="G184" s="112">
        <v>1</v>
      </c>
      <c r="H184" s="77"/>
      <c r="I184" s="77">
        <v>80000</v>
      </c>
      <c r="J184" s="77"/>
      <c r="K184" s="77"/>
      <c r="L184" s="77"/>
      <c r="M184" s="77"/>
      <c r="N184" s="77">
        <v>80000</v>
      </c>
      <c r="O184" s="77">
        <v>80000</v>
      </c>
      <c r="P184" s="108"/>
      <c r="Q184" s="108"/>
      <c r="R184" s="77"/>
      <c r="S184" s="77"/>
    </row>
    <row r="185" customHeight="1" spans="1:19">
      <c r="A185" s="88" t="s">
        <v>70</v>
      </c>
      <c r="B185" s="89" t="s">
        <v>77</v>
      </c>
      <c r="C185" s="89" t="s">
        <v>489</v>
      </c>
      <c r="D185" s="90" t="s">
        <v>1164</v>
      </c>
      <c r="E185" s="90" t="s">
        <v>1000</v>
      </c>
      <c r="F185" s="90" t="s">
        <v>691</v>
      </c>
      <c r="G185" s="112">
        <v>1</v>
      </c>
      <c r="H185" s="77"/>
      <c r="I185" s="77">
        <v>7000000</v>
      </c>
      <c r="J185" s="77"/>
      <c r="K185" s="77"/>
      <c r="L185" s="77"/>
      <c r="M185" s="77"/>
      <c r="N185" s="77">
        <v>7000000</v>
      </c>
      <c r="O185" s="77">
        <v>7000000</v>
      </c>
      <c r="P185" s="108"/>
      <c r="Q185" s="108"/>
      <c r="R185" s="77"/>
      <c r="S185" s="77"/>
    </row>
    <row r="186" customHeight="1" spans="1:19">
      <c r="A186" s="88" t="s">
        <v>70</v>
      </c>
      <c r="B186" s="89" t="s">
        <v>77</v>
      </c>
      <c r="C186" s="89" t="s">
        <v>489</v>
      </c>
      <c r="D186" s="90" t="s">
        <v>1019</v>
      </c>
      <c r="E186" s="90" t="s">
        <v>1020</v>
      </c>
      <c r="F186" s="90" t="s">
        <v>691</v>
      </c>
      <c r="G186" s="112">
        <v>1</v>
      </c>
      <c r="H186" s="77"/>
      <c r="I186" s="77">
        <v>2650000</v>
      </c>
      <c r="J186" s="77"/>
      <c r="K186" s="77"/>
      <c r="L186" s="77"/>
      <c r="M186" s="77"/>
      <c r="N186" s="77">
        <v>2650000</v>
      </c>
      <c r="O186" s="77">
        <v>2650000</v>
      </c>
      <c r="P186" s="108"/>
      <c r="Q186" s="108"/>
      <c r="R186" s="77"/>
      <c r="S186" s="77"/>
    </row>
    <row r="187" customHeight="1" spans="1:19">
      <c r="A187" s="88" t="s">
        <v>70</v>
      </c>
      <c r="B187" s="89" t="s">
        <v>77</v>
      </c>
      <c r="C187" s="89" t="s">
        <v>489</v>
      </c>
      <c r="D187" s="90" t="s">
        <v>1165</v>
      </c>
      <c r="E187" s="90" t="s">
        <v>1096</v>
      </c>
      <c r="F187" s="90" t="s">
        <v>691</v>
      </c>
      <c r="G187" s="112">
        <v>2</v>
      </c>
      <c r="H187" s="77"/>
      <c r="I187" s="77">
        <v>24000</v>
      </c>
      <c r="J187" s="77"/>
      <c r="K187" s="77"/>
      <c r="L187" s="77"/>
      <c r="M187" s="77"/>
      <c r="N187" s="77">
        <v>24000</v>
      </c>
      <c r="O187" s="77">
        <v>24000</v>
      </c>
      <c r="P187" s="108"/>
      <c r="Q187" s="108"/>
      <c r="R187" s="77"/>
      <c r="S187" s="77"/>
    </row>
    <row r="188" customHeight="1" spans="1:19">
      <c r="A188" s="88" t="s">
        <v>70</v>
      </c>
      <c r="B188" s="89" t="s">
        <v>77</v>
      </c>
      <c r="C188" s="89" t="s">
        <v>489</v>
      </c>
      <c r="D188" s="90" t="s">
        <v>1166</v>
      </c>
      <c r="E188" s="90" t="s">
        <v>1096</v>
      </c>
      <c r="F188" s="90" t="s">
        <v>691</v>
      </c>
      <c r="G188" s="112">
        <v>2</v>
      </c>
      <c r="H188" s="77"/>
      <c r="I188" s="77">
        <v>40000</v>
      </c>
      <c r="J188" s="77"/>
      <c r="K188" s="77"/>
      <c r="L188" s="77"/>
      <c r="M188" s="77"/>
      <c r="N188" s="77">
        <v>40000</v>
      </c>
      <c r="O188" s="77">
        <v>40000</v>
      </c>
      <c r="P188" s="108"/>
      <c r="Q188" s="108"/>
      <c r="R188" s="77"/>
      <c r="S188" s="77"/>
    </row>
    <row r="189" customHeight="1" spans="1:19">
      <c r="A189" s="88" t="s">
        <v>70</v>
      </c>
      <c r="B189" s="89" t="s">
        <v>77</v>
      </c>
      <c r="C189" s="89" t="s">
        <v>489</v>
      </c>
      <c r="D189" s="90" t="s">
        <v>1013</v>
      </c>
      <c r="E189" s="90" t="s">
        <v>1096</v>
      </c>
      <c r="F189" s="90" t="s">
        <v>691</v>
      </c>
      <c r="G189" s="112">
        <v>2</v>
      </c>
      <c r="H189" s="77"/>
      <c r="I189" s="77">
        <v>15600</v>
      </c>
      <c r="J189" s="77"/>
      <c r="K189" s="77"/>
      <c r="L189" s="77"/>
      <c r="M189" s="77"/>
      <c r="N189" s="77">
        <v>15600</v>
      </c>
      <c r="O189" s="77">
        <v>15600</v>
      </c>
      <c r="P189" s="108"/>
      <c r="Q189" s="108"/>
      <c r="R189" s="77"/>
      <c r="S189" s="77"/>
    </row>
    <row r="190" customHeight="1" spans="1:19">
      <c r="A190" s="88" t="s">
        <v>70</v>
      </c>
      <c r="B190" s="89" t="s">
        <v>77</v>
      </c>
      <c r="C190" s="89" t="s">
        <v>489</v>
      </c>
      <c r="D190" s="90" t="s">
        <v>1167</v>
      </c>
      <c r="E190" s="90" t="s">
        <v>1101</v>
      </c>
      <c r="F190" s="90" t="s">
        <v>691</v>
      </c>
      <c r="G190" s="112">
        <v>1</v>
      </c>
      <c r="H190" s="77"/>
      <c r="I190" s="77">
        <v>8496</v>
      </c>
      <c r="J190" s="77"/>
      <c r="K190" s="77"/>
      <c r="L190" s="77"/>
      <c r="M190" s="77"/>
      <c r="N190" s="77">
        <v>8496</v>
      </c>
      <c r="O190" s="77">
        <v>8496</v>
      </c>
      <c r="P190" s="108"/>
      <c r="Q190" s="108"/>
      <c r="R190" s="77"/>
      <c r="S190" s="77"/>
    </row>
    <row r="191" customHeight="1" spans="1:19">
      <c r="A191" s="88" t="s">
        <v>70</v>
      </c>
      <c r="B191" s="89" t="s">
        <v>77</v>
      </c>
      <c r="C191" s="89" t="s">
        <v>489</v>
      </c>
      <c r="D191" s="90" t="s">
        <v>1168</v>
      </c>
      <c r="E191" s="90" t="s">
        <v>1103</v>
      </c>
      <c r="F191" s="90" t="s">
        <v>691</v>
      </c>
      <c r="G191" s="112">
        <v>1</v>
      </c>
      <c r="H191" s="77"/>
      <c r="I191" s="77">
        <v>900000</v>
      </c>
      <c r="J191" s="77"/>
      <c r="K191" s="77"/>
      <c r="L191" s="77"/>
      <c r="M191" s="77"/>
      <c r="N191" s="77">
        <v>900000</v>
      </c>
      <c r="O191" s="77">
        <v>900000</v>
      </c>
      <c r="P191" s="108"/>
      <c r="Q191" s="108"/>
      <c r="R191" s="77"/>
      <c r="S191" s="77"/>
    </row>
    <row r="192" customHeight="1" spans="1:19">
      <c r="A192" s="88" t="s">
        <v>70</v>
      </c>
      <c r="B192" s="89" t="s">
        <v>77</v>
      </c>
      <c r="C192" s="89" t="s">
        <v>504</v>
      </c>
      <c r="D192" s="90" t="s">
        <v>1169</v>
      </c>
      <c r="E192" s="90" t="s">
        <v>1113</v>
      </c>
      <c r="F192" s="90" t="s">
        <v>691</v>
      </c>
      <c r="G192" s="112">
        <v>1</v>
      </c>
      <c r="H192" s="77"/>
      <c r="I192" s="77">
        <v>300000</v>
      </c>
      <c r="J192" s="77"/>
      <c r="K192" s="77"/>
      <c r="L192" s="77"/>
      <c r="M192" s="77"/>
      <c r="N192" s="77">
        <v>300000</v>
      </c>
      <c r="O192" s="77">
        <v>300000</v>
      </c>
      <c r="P192" s="108"/>
      <c r="Q192" s="108"/>
      <c r="R192" s="77"/>
      <c r="S192" s="77"/>
    </row>
    <row r="193" customHeight="1" spans="1:19">
      <c r="A193" s="88" t="s">
        <v>70</v>
      </c>
      <c r="B193" s="89" t="s">
        <v>77</v>
      </c>
      <c r="C193" s="89" t="s">
        <v>501</v>
      </c>
      <c r="D193" s="90" t="s">
        <v>1170</v>
      </c>
      <c r="E193" s="90" t="s">
        <v>1073</v>
      </c>
      <c r="F193" s="90" t="s">
        <v>691</v>
      </c>
      <c r="G193" s="112">
        <v>1</v>
      </c>
      <c r="H193" s="77"/>
      <c r="I193" s="77">
        <v>30000</v>
      </c>
      <c r="J193" s="77">
        <v>30000</v>
      </c>
      <c r="K193" s="77"/>
      <c r="L193" s="77"/>
      <c r="M193" s="77"/>
      <c r="N193" s="77"/>
      <c r="O193" s="77"/>
      <c r="P193" s="108"/>
      <c r="Q193" s="108"/>
      <c r="R193" s="77"/>
      <c r="S193" s="77"/>
    </row>
    <row r="194" customHeight="1" spans="1:19">
      <c r="A194" s="88" t="s">
        <v>70</v>
      </c>
      <c r="B194" s="89" t="s">
        <v>77</v>
      </c>
      <c r="C194" s="89" t="s">
        <v>501</v>
      </c>
      <c r="D194" s="90" t="s">
        <v>1171</v>
      </c>
      <c r="E194" s="90" t="s">
        <v>1018</v>
      </c>
      <c r="F194" s="90" t="s">
        <v>691</v>
      </c>
      <c r="G194" s="112">
        <v>1</v>
      </c>
      <c r="H194" s="77"/>
      <c r="I194" s="77">
        <v>150000</v>
      </c>
      <c r="J194" s="77">
        <v>150000</v>
      </c>
      <c r="K194" s="77"/>
      <c r="L194" s="77"/>
      <c r="M194" s="77"/>
      <c r="N194" s="77"/>
      <c r="O194" s="77"/>
      <c r="P194" s="108"/>
      <c r="Q194" s="108"/>
      <c r="R194" s="77"/>
      <c r="S194" s="77"/>
    </row>
    <row r="195" customHeight="1" spans="1:19">
      <c r="A195" s="88" t="s">
        <v>70</v>
      </c>
      <c r="B195" s="89" t="s">
        <v>77</v>
      </c>
      <c r="C195" s="89" t="s">
        <v>501</v>
      </c>
      <c r="D195" s="90" t="s">
        <v>1172</v>
      </c>
      <c r="E195" s="90" t="s">
        <v>1018</v>
      </c>
      <c r="F195" s="90" t="s">
        <v>691</v>
      </c>
      <c r="G195" s="112">
        <v>1</v>
      </c>
      <c r="H195" s="77"/>
      <c r="I195" s="77">
        <v>400000</v>
      </c>
      <c r="J195" s="77">
        <v>400000</v>
      </c>
      <c r="K195" s="77"/>
      <c r="L195" s="77"/>
      <c r="M195" s="77"/>
      <c r="N195" s="77"/>
      <c r="O195" s="77"/>
      <c r="P195" s="108"/>
      <c r="Q195" s="108"/>
      <c r="R195" s="77"/>
      <c r="S195" s="77"/>
    </row>
    <row r="196" customHeight="1" spans="1:19">
      <c r="A196" s="88" t="s">
        <v>70</v>
      </c>
      <c r="B196" s="89" t="s">
        <v>77</v>
      </c>
      <c r="C196" s="89" t="s">
        <v>501</v>
      </c>
      <c r="D196" s="90" t="s">
        <v>1173</v>
      </c>
      <c r="E196" s="90" t="s">
        <v>1018</v>
      </c>
      <c r="F196" s="90" t="s">
        <v>691</v>
      </c>
      <c r="G196" s="112">
        <v>1</v>
      </c>
      <c r="H196" s="77"/>
      <c r="I196" s="77">
        <v>20000</v>
      </c>
      <c r="J196" s="77">
        <v>20000</v>
      </c>
      <c r="K196" s="77"/>
      <c r="L196" s="77"/>
      <c r="M196" s="77"/>
      <c r="N196" s="77"/>
      <c r="O196" s="77"/>
      <c r="P196" s="108"/>
      <c r="Q196" s="108"/>
      <c r="R196" s="77"/>
      <c r="S196" s="77"/>
    </row>
    <row r="197" customHeight="1" spans="1:19">
      <c r="A197" s="88" t="s">
        <v>70</v>
      </c>
      <c r="B197" s="89" t="s">
        <v>77</v>
      </c>
      <c r="C197" s="89" t="s">
        <v>501</v>
      </c>
      <c r="D197" s="90" t="s">
        <v>1167</v>
      </c>
      <c r="E197" s="90" t="s">
        <v>1101</v>
      </c>
      <c r="F197" s="90" t="s">
        <v>691</v>
      </c>
      <c r="G197" s="112">
        <v>1</v>
      </c>
      <c r="H197" s="77"/>
      <c r="I197" s="77">
        <v>1504</v>
      </c>
      <c r="J197" s="77">
        <v>1504</v>
      </c>
      <c r="K197" s="77"/>
      <c r="L197" s="77"/>
      <c r="M197" s="77"/>
      <c r="N197" s="77"/>
      <c r="O197" s="77"/>
      <c r="P197" s="108"/>
      <c r="Q197" s="108"/>
      <c r="R197" s="77"/>
      <c r="S197" s="77"/>
    </row>
    <row r="198" customHeight="1" spans="1:19">
      <c r="A198" s="88" t="s">
        <v>70</v>
      </c>
      <c r="B198" s="89" t="s">
        <v>77</v>
      </c>
      <c r="C198" s="89" t="s">
        <v>501</v>
      </c>
      <c r="D198" s="90" t="s">
        <v>1174</v>
      </c>
      <c r="E198" s="90" t="s">
        <v>1175</v>
      </c>
      <c r="F198" s="90" t="s">
        <v>691</v>
      </c>
      <c r="G198" s="112">
        <v>1</v>
      </c>
      <c r="H198" s="77"/>
      <c r="I198" s="77">
        <v>20000</v>
      </c>
      <c r="J198" s="77">
        <v>20000</v>
      </c>
      <c r="K198" s="77"/>
      <c r="L198" s="77"/>
      <c r="M198" s="77"/>
      <c r="N198" s="77"/>
      <c r="O198" s="77"/>
      <c r="P198" s="108"/>
      <c r="Q198" s="108"/>
      <c r="R198" s="77"/>
      <c r="S198" s="77"/>
    </row>
    <row r="199" customHeight="1" spans="1:19">
      <c r="A199" s="88" t="s">
        <v>70</v>
      </c>
      <c r="B199" s="89" t="s">
        <v>77</v>
      </c>
      <c r="C199" s="89" t="s">
        <v>501</v>
      </c>
      <c r="D199" s="90" t="s">
        <v>1176</v>
      </c>
      <c r="E199" s="90" t="s">
        <v>1175</v>
      </c>
      <c r="F199" s="90" t="s">
        <v>691</v>
      </c>
      <c r="G199" s="112">
        <v>1</v>
      </c>
      <c r="H199" s="77"/>
      <c r="I199" s="77">
        <v>450000</v>
      </c>
      <c r="J199" s="77">
        <v>450000</v>
      </c>
      <c r="K199" s="77"/>
      <c r="L199" s="77"/>
      <c r="M199" s="77"/>
      <c r="N199" s="77"/>
      <c r="O199" s="77"/>
      <c r="P199" s="108"/>
      <c r="Q199" s="108"/>
      <c r="R199" s="77"/>
      <c r="S199" s="77"/>
    </row>
    <row r="200" customHeight="1" spans="1:19">
      <c r="A200" s="88" t="s">
        <v>70</v>
      </c>
      <c r="B200" s="89" t="s">
        <v>79</v>
      </c>
      <c r="C200" s="89" t="s">
        <v>303</v>
      </c>
      <c r="D200" s="90" t="s">
        <v>960</v>
      </c>
      <c r="E200" s="90" t="s">
        <v>960</v>
      </c>
      <c r="F200" s="90" t="s">
        <v>691</v>
      </c>
      <c r="G200" s="112">
        <v>2</v>
      </c>
      <c r="H200" s="77">
        <v>40500</v>
      </c>
      <c r="I200" s="77">
        <v>40500</v>
      </c>
      <c r="J200" s="77">
        <v>40500</v>
      </c>
      <c r="K200" s="77"/>
      <c r="L200" s="77"/>
      <c r="M200" s="77"/>
      <c r="N200" s="77"/>
      <c r="O200" s="77"/>
      <c r="P200" s="108"/>
      <c r="Q200" s="108"/>
      <c r="R200" s="77"/>
      <c r="S200" s="77"/>
    </row>
    <row r="201" customHeight="1" spans="1:19">
      <c r="A201" s="88" t="s">
        <v>70</v>
      </c>
      <c r="B201" s="89" t="s">
        <v>79</v>
      </c>
      <c r="C201" s="89" t="s">
        <v>303</v>
      </c>
      <c r="D201" s="90" t="s">
        <v>1177</v>
      </c>
      <c r="E201" s="90" t="s">
        <v>962</v>
      </c>
      <c r="F201" s="90" t="s">
        <v>691</v>
      </c>
      <c r="G201" s="112">
        <v>2</v>
      </c>
      <c r="H201" s="77">
        <v>8000</v>
      </c>
      <c r="I201" s="77">
        <v>8000</v>
      </c>
      <c r="J201" s="77">
        <v>8000</v>
      </c>
      <c r="K201" s="77"/>
      <c r="L201" s="77"/>
      <c r="M201" s="77"/>
      <c r="N201" s="77"/>
      <c r="O201" s="77"/>
      <c r="P201" s="108"/>
      <c r="Q201" s="108"/>
      <c r="R201" s="77"/>
      <c r="S201" s="77"/>
    </row>
    <row r="202" customHeight="1" spans="1:19">
      <c r="A202" s="88" t="s">
        <v>70</v>
      </c>
      <c r="B202" s="89" t="s">
        <v>79</v>
      </c>
      <c r="C202" s="89" t="s">
        <v>311</v>
      </c>
      <c r="D202" s="90" t="s">
        <v>1036</v>
      </c>
      <c r="E202" s="90" t="s">
        <v>1036</v>
      </c>
      <c r="F202" s="90" t="s">
        <v>691</v>
      </c>
      <c r="G202" s="112">
        <v>1</v>
      </c>
      <c r="H202" s="77">
        <v>7000</v>
      </c>
      <c r="I202" s="77">
        <v>7000</v>
      </c>
      <c r="J202" s="77">
        <v>7000</v>
      </c>
      <c r="K202" s="77"/>
      <c r="L202" s="77"/>
      <c r="M202" s="77"/>
      <c r="N202" s="77"/>
      <c r="O202" s="77"/>
      <c r="P202" s="108"/>
      <c r="Q202" s="108"/>
      <c r="R202" s="77"/>
      <c r="S202" s="77"/>
    </row>
    <row r="203" customHeight="1" spans="1:19">
      <c r="A203" s="88" t="s">
        <v>70</v>
      </c>
      <c r="B203" s="89" t="s">
        <v>79</v>
      </c>
      <c r="C203" s="89" t="s">
        <v>311</v>
      </c>
      <c r="D203" s="90" t="s">
        <v>1178</v>
      </c>
      <c r="E203" s="90" t="s">
        <v>964</v>
      </c>
      <c r="F203" s="90" t="s">
        <v>691</v>
      </c>
      <c r="G203" s="112">
        <v>50</v>
      </c>
      <c r="H203" s="77">
        <v>9000</v>
      </c>
      <c r="I203" s="77">
        <v>9000</v>
      </c>
      <c r="J203" s="77">
        <v>9000</v>
      </c>
      <c r="K203" s="77"/>
      <c r="L203" s="77"/>
      <c r="M203" s="77"/>
      <c r="N203" s="77"/>
      <c r="O203" s="77"/>
      <c r="P203" s="108"/>
      <c r="Q203" s="108"/>
      <c r="R203" s="77"/>
      <c r="S203" s="77"/>
    </row>
    <row r="204" customHeight="1" spans="1:19">
      <c r="A204" s="88" t="s">
        <v>70</v>
      </c>
      <c r="B204" s="89" t="s">
        <v>79</v>
      </c>
      <c r="C204" s="89" t="s">
        <v>311</v>
      </c>
      <c r="D204" s="90" t="s">
        <v>1179</v>
      </c>
      <c r="E204" s="90" t="s">
        <v>1179</v>
      </c>
      <c r="F204" s="90" t="s">
        <v>691</v>
      </c>
      <c r="G204" s="112">
        <v>1</v>
      </c>
      <c r="H204" s="77">
        <v>2800</v>
      </c>
      <c r="I204" s="77">
        <v>2800</v>
      </c>
      <c r="J204" s="77">
        <v>2800</v>
      </c>
      <c r="K204" s="77"/>
      <c r="L204" s="77"/>
      <c r="M204" s="77"/>
      <c r="N204" s="77"/>
      <c r="O204" s="77"/>
      <c r="P204" s="108"/>
      <c r="Q204" s="108"/>
      <c r="R204" s="77"/>
      <c r="S204" s="77"/>
    </row>
    <row r="205" customHeight="1" spans="1:19">
      <c r="A205" s="88" t="s">
        <v>70</v>
      </c>
      <c r="B205" s="89" t="s">
        <v>79</v>
      </c>
      <c r="C205" s="89" t="s">
        <v>311</v>
      </c>
      <c r="D205" s="90" t="s">
        <v>1075</v>
      </c>
      <c r="E205" s="90" t="s">
        <v>1075</v>
      </c>
      <c r="F205" s="90" t="s">
        <v>691</v>
      </c>
      <c r="G205" s="112">
        <v>3</v>
      </c>
      <c r="H205" s="77">
        <v>15000</v>
      </c>
      <c r="I205" s="77">
        <v>15000</v>
      </c>
      <c r="J205" s="77">
        <v>15000</v>
      </c>
      <c r="K205" s="77"/>
      <c r="L205" s="77"/>
      <c r="M205" s="77"/>
      <c r="N205" s="77"/>
      <c r="O205" s="77"/>
      <c r="P205" s="108"/>
      <c r="Q205" s="108"/>
      <c r="R205" s="77"/>
      <c r="S205" s="77"/>
    </row>
    <row r="206" customHeight="1" spans="1:19">
      <c r="A206" s="88" t="s">
        <v>70</v>
      </c>
      <c r="B206" s="89" t="s">
        <v>81</v>
      </c>
      <c r="C206" s="89" t="s">
        <v>303</v>
      </c>
      <c r="D206" s="90" t="s">
        <v>1180</v>
      </c>
      <c r="E206" s="90" t="s">
        <v>958</v>
      </c>
      <c r="F206" s="90" t="s">
        <v>691</v>
      </c>
      <c r="G206" s="112">
        <v>1</v>
      </c>
      <c r="H206" s="77">
        <v>10000</v>
      </c>
      <c r="I206" s="77">
        <v>10000</v>
      </c>
      <c r="J206" s="77">
        <v>10000</v>
      </c>
      <c r="K206" s="77"/>
      <c r="L206" s="77"/>
      <c r="M206" s="77"/>
      <c r="N206" s="77"/>
      <c r="O206" s="77"/>
      <c r="P206" s="108"/>
      <c r="Q206" s="108"/>
      <c r="R206" s="77"/>
      <c r="S206" s="77"/>
    </row>
    <row r="207" customHeight="1" spans="1:19">
      <c r="A207" s="88" t="s">
        <v>70</v>
      </c>
      <c r="B207" s="89" t="s">
        <v>81</v>
      </c>
      <c r="C207" s="89" t="s">
        <v>303</v>
      </c>
      <c r="D207" s="90" t="s">
        <v>1181</v>
      </c>
      <c r="E207" s="90" t="s">
        <v>960</v>
      </c>
      <c r="F207" s="90" t="s">
        <v>691</v>
      </c>
      <c r="G207" s="112">
        <v>1</v>
      </c>
      <c r="H207" s="77">
        <v>5000</v>
      </c>
      <c r="I207" s="77">
        <v>5000</v>
      </c>
      <c r="J207" s="77">
        <v>5000</v>
      </c>
      <c r="K207" s="77"/>
      <c r="L207" s="77"/>
      <c r="M207" s="77"/>
      <c r="N207" s="77"/>
      <c r="O207" s="77"/>
      <c r="P207" s="108"/>
      <c r="Q207" s="108"/>
      <c r="R207" s="77"/>
      <c r="S207" s="77"/>
    </row>
    <row r="208" customHeight="1" spans="1:19">
      <c r="A208" s="88" t="s">
        <v>70</v>
      </c>
      <c r="B208" s="89" t="s">
        <v>81</v>
      </c>
      <c r="C208" s="89" t="s">
        <v>303</v>
      </c>
      <c r="D208" s="90" t="s">
        <v>961</v>
      </c>
      <c r="E208" s="90" t="s">
        <v>962</v>
      </c>
      <c r="F208" s="90" t="s">
        <v>691</v>
      </c>
      <c r="G208" s="112">
        <v>1</v>
      </c>
      <c r="H208" s="77">
        <v>5000</v>
      </c>
      <c r="I208" s="77">
        <v>5000</v>
      </c>
      <c r="J208" s="77">
        <v>5000</v>
      </c>
      <c r="K208" s="77"/>
      <c r="L208" s="77"/>
      <c r="M208" s="77"/>
      <c r="N208" s="77"/>
      <c r="O208" s="77"/>
      <c r="P208" s="108"/>
      <c r="Q208" s="108"/>
      <c r="R208" s="77"/>
      <c r="S208" s="77"/>
    </row>
    <row r="209" customHeight="1" spans="1:19">
      <c r="A209" s="88" t="s">
        <v>70</v>
      </c>
      <c r="B209" s="89" t="s">
        <v>81</v>
      </c>
      <c r="C209" s="89" t="s">
        <v>311</v>
      </c>
      <c r="D209" s="90" t="s">
        <v>964</v>
      </c>
      <c r="E209" s="90" t="s">
        <v>964</v>
      </c>
      <c r="F209" s="90" t="s">
        <v>691</v>
      </c>
      <c r="G209" s="112">
        <v>1</v>
      </c>
      <c r="H209" s="77">
        <v>6000</v>
      </c>
      <c r="I209" s="77">
        <v>6000</v>
      </c>
      <c r="J209" s="77">
        <v>6000</v>
      </c>
      <c r="K209" s="77"/>
      <c r="L209" s="77"/>
      <c r="M209" s="77"/>
      <c r="N209" s="77"/>
      <c r="O209" s="77"/>
      <c r="P209" s="108"/>
      <c r="Q209" s="108"/>
      <c r="R209" s="77"/>
      <c r="S209" s="77"/>
    </row>
    <row r="210" ht="27" customHeight="1" spans="1:19">
      <c r="A210" s="88" t="s">
        <v>70</v>
      </c>
      <c r="B210" s="89" t="s">
        <v>81</v>
      </c>
      <c r="C210" s="115" t="s">
        <v>514</v>
      </c>
      <c r="D210" s="90" t="s">
        <v>1182</v>
      </c>
      <c r="E210" s="90" t="s">
        <v>958</v>
      </c>
      <c r="F210" s="90" t="s">
        <v>691</v>
      </c>
      <c r="G210" s="112">
        <v>1</v>
      </c>
      <c r="H210" s="77">
        <v>20000</v>
      </c>
      <c r="I210" s="77">
        <v>20000</v>
      </c>
      <c r="J210" s="77">
        <v>20000</v>
      </c>
      <c r="K210" s="77"/>
      <c r="L210" s="77"/>
      <c r="M210" s="77"/>
      <c r="N210" s="77"/>
      <c r="O210" s="77"/>
      <c r="P210" s="108"/>
      <c r="Q210" s="108"/>
      <c r="R210" s="77"/>
      <c r="S210" s="77"/>
    </row>
    <row r="211" ht="27" customHeight="1" spans="1:19">
      <c r="A211" s="88" t="s">
        <v>70</v>
      </c>
      <c r="B211" s="89" t="s">
        <v>81</v>
      </c>
      <c r="C211" s="115" t="s">
        <v>514</v>
      </c>
      <c r="D211" s="90" t="s">
        <v>1183</v>
      </c>
      <c r="E211" s="90" t="s">
        <v>1080</v>
      </c>
      <c r="F211" s="90" t="s">
        <v>691</v>
      </c>
      <c r="G211" s="112">
        <v>1</v>
      </c>
      <c r="H211" s="77">
        <v>10000</v>
      </c>
      <c r="I211" s="77">
        <v>10000</v>
      </c>
      <c r="J211" s="77">
        <v>10000</v>
      </c>
      <c r="K211" s="77"/>
      <c r="L211" s="77"/>
      <c r="M211" s="77"/>
      <c r="N211" s="77"/>
      <c r="O211" s="77"/>
      <c r="P211" s="108"/>
      <c r="Q211" s="108"/>
      <c r="R211" s="77"/>
      <c r="S211" s="77"/>
    </row>
    <row r="212" customHeight="1" spans="1:19">
      <c r="A212" s="88" t="s">
        <v>70</v>
      </c>
      <c r="B212" s="89" t="s">
        <v>83</v>
      </c>
      <c r="C212" s="89" t="s">
        <v>534</v>
      </c>
      <c r="D212" s="90" t="s">
        <v>1184</v>
      </c>
      <c r="E212" s="90" t="s">
        <v>1185</v>
      </c>
      <c r="F212" s="90" t="s">
        <v>691</v>
      </c>
      <c r="G212" s="112">
        <v>7</v>
      </c>
      <c r="H212" s="77">
        <v>9999.99</v>
      </c>
      <c r="I212" s="77">
        <v>9999.99</v>
      </c>
      <c r="J212" s="77"/>
      <c r="K212" s="77"/>
      <c r="L212" s="77"/>
      <c r="M212" s="77"/>
      <c r="N212" s="77">
        <v>9999.99</v>
      </c>
      <c r="O212" s="77">
        <v>9999.99</v>
      </c>
      <c r="P212" s="108"/>
      <c r="Q212" s="108"/>
      <c r="R212" s="77"/>
      <c r="S212" s="77"/>
    </row>
    <row r="213" customHeight="1" spans="1:19">
      <c r="A213" s="88" t="s">
        <v>70</v>
      </c>
      <c r="B213" s="89" t="s">
        <v>83</v>
      </c>
      <c r="C213" s="89" t="s">
        <v>534</v>
      </c>
      <c r="D213" s="90" t="s">
        <v>1186</v>
      </c>
      <c r="E213" s="90" t="s">
        <v>1186</v>
      </c>
      <c r="F213" s="90" t="s">
        <v>691</v>
      </c>
      <c r="G213" s="112">
        <v>1</v>
      </c>
      <c r="H213" s="77">
        <v>120000</v>
      </c>
      <c r="I213" s="77">
        <v>120000</v>
      </c>
      <c r="J213" s="77"/>
      <c r="K213" s="77"/>
      <c r="L213" s="77"/>
      <c r="M213" s="77"/>
      <c r="N213" s="77">
        <v>120000</v>
      </c>
      <c r="O213" s="77">
        <v>120000</v>
      </c>
      <c r="P213" s="108"/>
      <c r="Q213" s="108"/>
      <c r="R213" s="77"/>
      <c r="S213" s="77"/>
    </row>
    <row r="214" customHeight="1" spans="1:19">
      <c r="A214" s="88" t="s">
        <v>70</v>
      </c>
      <c r="B214" s="89" t="s">
        <v>83</v>
      </c>
      <c r="C214" s="89" t="s">
        <v>534</v>
      </c>
      <c r="D214" s="90" t="s">
        <v>1039</v>
      </c>
      <c r="E214" s="90" t="s">
        <v>1039</v>
      </c>
      <c r="F214" s="90" t="s">
        <v>691</v>
      </c>
      <c r="G214" s="112">
        <v>1</v>
      </c>
      <c r="H214" s="77">
        <v>2499.99</v>
      </c>
      <c r="I214" s="77">
        <v>2499.99</v>
      </c>
      <c r="J214" s="77"/>
      <c r="K214" s="77"/>
      <c r="L214" s="77"/>
      <c r="M214" s="77"/>
      <c r="N214" s="77">
        <v>2499.99</v>
      </c>
      <c r="O214" s="77">
        <v>2499.99</v>
      </c>
      <c r="P214" s="108"/>
      <c r="Q214" s="108"/>
      <c r="R214" s="77"/>
      <c r="S214" s="77"/>
    </row>
    <row r="215" customHeight="1" spans="1:19">
      <c r="A215" s="88" t="s">
        <v>70</v>
      </c>
      <c r="B215" s="89" t="s">
        <v>83</v>
      </c>
      <c r="C215" s="89" t="s">
        <v>534</v>
      </c>
      <c r="D215" s="90" t="s">
        <v>1187</v>
      </c>
      <c r="E215" s="90" t="s">
        <v>1188</v>
      </c>
      <c r="F215" s="90" t="s">
        <v>691</v>
      </c>
      <c r="G215" s="112">
        <v>1</v>
      </c>
      <c r="H215" s="77">
        <v>2000</v>
      </c>
      <c r="I215" s="77">
        <v>2000</v>
      </c>
      <c r="J215" s="77"/>
      <c r="K215" s="77"/>
      <c r="L215" s="77"/>
      <c r="M215" s="77"/>
      <c r="N215" s="77">
        <v>2000</v>
      </c>
      <c r="O215" s="77">
        <v>2000</v>
      </c>
      <c r="P215" s="108"/>
      <c r="Q215" s="108"/>
      <c r="R215" s="77"/>
      <c r="S215" s="77"/>
    </row>
    <row r="216" customHeight="1" spans="1:19">
      <c r="A216" s="88" t="s">
        <v>70</v>
      </c>
      <c r="B216" s="89" t="s">
        <v>83</v>
      </c>
      <c r="C216" s="89" t="s">
        <v>534</v>
      </c>
      <c r="D216" s="90" t="s">
        <v>1189</v>
      </c>
      <c r="E216" s="90" t="s">
        <v>1075</v>
      </c>
      <c r="F216" s="90" t="s">
        <v>691</v>
      </c>
      <c r="G216" s="112">
        <v>11</v>
      </c>
      <c r="H216" s="77">
        <v>52600.02</v>
      </c>
      <c r="I216" s="77">
        <v>52600.02</v>
      </c>
      <c r="J216" s="77"/>
      <c r="K216" s="77"/>
      <c r="L216" s="77"/>
      <c r="M216" s="77"/>
      <c r="N216" s="77">
        <v>52600.02</v>
      </c>
      <c r="O216" s="77">
        <v>52600.02</v>
      </c>
      <c r="P216" s="108"/>
      <c r="Q216" s="108"/>
      <c r="R216" s="77"/>
      <c r="S216" s="77"/>
    </row>
    <row r="217" customHeight="1" spans="1:19">
      <c r="A217" s="88" t="s">
        <v>70</v>
      </c>
      <c r="B217" s="89" t="s">
        <v>83</v>
      </c>
      <c r="C217" s="89" t="s">
        <v>536</v>
      </c>
      <c r="D217" s="90" t="s">
        <v>1190</v>
      </c>
      <c r="E217" s="90" t="s">
        <v>1191</v>
      </c>
      <c r="F217" s="90" t="s">
        <v>691</v>
      </c>
      <c r="G217" s="112">
        <v>1</v>
      </c>
      <c r="H217" s="77">
        <v>10000</v>
      </c>
      <c r="I217" s="77">
        <v>10000</v>
      </c>
      <c r="J217" s="77"/>
      <c r="K217" s="77"/>
      <c r="L217" s="77"/>
      <c r="M217" s="77"/>
      <c r="N217" s="77">
        <v>10000</v>
      </c>
      <c r="O217" s="77">
        <v>10000</v>
      </c>
      <c r="P217" s="108"/>
      <c r="Q217" s="108"/>
      <c r="R217" s="77"/>
      <c r="S217" s="77"/>
    </row>
    <row r="218" customHeight="1" spans="1:19">
      <c r="A218" s="88" t="s">
        <v>70</v>
      </c>
      <c r="B218" s="89" t="s">
        <v>83</v>
      </c>
      <c r="C218" s="89" t="s">
        <v>536</v>
      </c>
      <c r="D218" s="90" t="s">
        <v>1192</v>
      </c>
      <c r="E218" s="90" t="s">
        <v>1191</v>
      </c>
      <c r="F218" s="90" t="s">
        <v>691</v>
      </c>
      <c r="G218" s="112">
        <v>1</v>
      </c>
      <c r="H218" s="77">
        <v>100000</v>
      </c>
      <c r="I218" s="77">
        <v>100000</v>
      </c>
      <c r="J218" s="77"/>
      <c r="K218" s="77"/>
      <c r="L218" s="77"/>
      <c r="M218" s="77"/>
      <c r="N218" s="77">
        <v>100000</v>
      </c>
      <c r="O218" s="77">
        <v>100000</v>
      </c>
      <c r="P218" s="108"/>
      <c r="Q218" s="108"/>
      <c r="R218" s="77"/>
      <c r="S218" s="77"/>
    </row>
    <row r="219" customHeight="1" spans="1:19">
      <c r="A219" s="88" t="s">
        <v>70</v>
      </c>
      <c r="B219" s="89" t="s">
        <v>83</v>
      </c>
      <c r="C219" s="89" t="s">
        <v>536</v>
      </c>
      <c r="D219" s="90" t="s">
        <v>1193</v>
      </c>
      <c r="E219" s="90" t="s">
        <v>1191</v>
      </c>
      <c r="F219" s="90" t="s">
        <v>691</v>
      </c>
      <c r="G219" s="112">
        <v>1</v>
      </c>
      <c r="H219" s="77">
        <v>108000</v>
      </c>
      <c r="I219" s="77">
        <v>108000</v>
      </c>
      <c r="J219" s="77"/>
      <c r="K219" s="77"/>
      <c r="L219" s="77"/>
      <c r="M219" s="77"/>
      <c r="N219" s="77">
        <v>108000</v>
      </c>
      <c r="O219" s="77">
        <v>108000</v>
      </c>
      <c r="P219" s="108"/>
      <c r="Q219" s="108"/>
      <c r="R219" s="77"/>
      <c r="S219" s="77"/>
    </row>
    <row r="220" customHeight="1" spans="1:19">
      <c r="A220" s="88" t="s">
        <v>70</v>
      </c>
      <c r="B220" s="89" t="s">
        <v>83</v>
      </c>
      <c r="C220" s="89" t="s">
        <v>536</v>
      </c>
      <c r="D220" s="90" t="s">
        <v>1194</v>
      </c>
      <c r="E220" s="90" t="s">
        <v>1195</v>
      </c>
      <c r="F220" s="90" t="s">
        <v>691</v>
      </c>
      <c r="G220" s="112">
        <v>1</v>
      </c>
      <c r="H220" s="77">
        <v>20000</v>
      </c>
      <c r="I220" s="77">
        <v>20000</v>
      </c>
      <c r="J220" s="77"/>
      <c r="K220" s="77"/>
      <c r="L220" s="77"/>
      <c r="M220" s="77"/>
      <c r="N220" s="77">
        <v>20000</v>
      </c>
      <c r="O220" s="77">
        <v>20000</v>
      </c>
      <c r="P220" s="108"/>
      <c r="Q220" s="108"/>
      <c r="R220" s="77"/>
      <c r="S220" s="77"/>
    </row>
    <row r="221" customHeight="1" spans="1:19">
      <c r="A221" s="88" t="s">
        <v>70</v>
      </c>
      <c r="B221" s="89" t="s">
        <v>83</v>
      </c>
      <c r="C221" s="89" t="s">
        <v>536</v>
      </c>
      <c r="D221" s="90" t="s">
        <v>1196</v>
      </c>
      <c r="E221" s="90" t="s">
        <v>1118</v>
      </c>
      <c r="F221" s="90" t="s">
        <v>691</v>
      </c>
      <c r="G221" s="112">
        <v>1</v>
      </c>
      <c r="H221" s="77">
        <v>2000</v>
      </c>
      <c r="I221" s="77">
        <v>2000</v>
      </c>
      <c r="J221" s="77"/>
      <c r="K221" s="77"/>
      <c r="L221" s="77"/>
      <c r="M221" s="77"/>
      <c r="N221" s="77">
        <v>2000</v>
      </c>
      <c r="O221" s="77">
        <v>2000</v>
      </c>
      <c r="P221" s="108"/>
      <c r="Q221" s="108"/>
      <c r="R221" s="77"/>
      <c r="S221" s="77"/>
    </row>
    <row r="222" customHeight="1" spans="1:19">
      <c r="A222" s="88" t="s">
        <v>70</v>
      </c>
      <c r="B222" s="89" t="s">
        <v>83</v>
      </c>
      <c r="C222" s="89" t="s">
        <v>544</v>
      </c>
      <c r="D222" s="90" t="s">
        <v>1197</v>
      </c>
      <c r="E222" s="90" t="s">
        <v>1000</v>
      </c>
      <c r="F222" s="90" t="s">
        <v>691</v>
      </c>
      <c r="G222" s="112">
        <v>1</v>
      </c>
      <c r="H222" s="77"/>
      <c r="I222" s="77">
        <v>1000000</v>
      </c>
      <c r="J222" s="77">
        <v>1000000</v>
      </c>
      <c r="K222" s="77"/>
      <c r="L222" s="77"/>
      <c r="M222" s="77"/>
      <c r="N222" s="77"/>
      <c r="O222" s="77"/>
      <c r="P222" s="108"/>
      <c r="Q222" s="108"/>
      <c r="R222" s="77"/>
      <c r="S222" s="77"/>
    </row>
    <row r="223" customHeight="1" spans="1:19">
      <c r="A223" s="88" t="s">
        <v>70</v>
      </c>
      <c r="B223" s="89" t="s">
        <v>85</v>
      </c>
      <c r="C223" s="89" t="s">
        <v>548</v>
      </c>
      <c r="D223" s="90" t="s">
        <v>1122</v>
      </c>
      <c r="E223" s="90" t="s">
        <v>1032</v>
      </c>
      <c r="F223" s="90" t="s">
        <v>691</v>
      </c>
      <c r="G223" s="112">
        <v>8</v>
      </c>
      <c r="H223" s="77">
        <v>9600</v>
      </c>
      <c r="I223" s="77">
        <v>9600</v>
      </c>
      <c r="J223" s="77"/>
      <c r="K223" s="77"/>
      <c r="L223" s="77"/>
      <c r="M223" s="77"/>
      <c r="N223" s="77">
        <v>9600</v>
      </c>
      <c r="O223" s="77">
        <v>9600</v>
      </c>
      <c r="P223" s="108"/>
      <c r="Q223" s="108"/>
      <c r="R223" s="77"/>
      <c r="S223" s="77"/>
    </row>
    <row r="224" customHeight="1" spans="1:19">
      <c r="A224" s="88" t="s">
        <v>70</v>
      </c>
      <c r="B224" s="89" t="s">
        <v>85</v>
      </c>
      <c r="C224" s="89" t="s">
        <v>548</v>
      </c>
      <c r="D224" s="90" t="s">
        <v>1198</v>
      </c>
      <c r="E224" s="90" t="s">
        <v>1199</v>
      </c>
      <c r="F224" s="90" t="s">
        <v>691</v>
      </c>
      <c r="G224" s="112">
        <v>20000</v>
      </c>
      <c r="H224" s="77">
        <v>20000</v>
      </c>
      <c r="I224" s="77">
        <v>20000</v>
      </c>
      <c r="J224" s="77"/>
      <c r="K224" s="77"/>
      <c r="L224" s="77"/>
      <c r="M224" s="77"/>
      <c r="N224" s="77">
        <v>20000</v>
      </c>
      <c r="O224" s="77">
        <v>20000</v>
      </c>
      <c r="P224" s="108"/>
      <c r="Q224" s="108"/>
      <c r="R224" s="77"/>
      <c r="S224" s="77"/>
    </row>
    <row r="225" customHeight="1" spans="1:19">
      <c r="A225" s="88" t="s">
        <v>70</v>
      </c>
      <c r="B225" s="89" t="s">
        <v>85</v>
      </c>
      <c r="C225" s="89" t="s">
        <v>548</v>
      </c>
      <c r="D225" s="90" t="s">
        <v>1200</v>
      </c>
      <c r="E225" s="90" t="s">
        <v>958</v>
      </c>
      <c r="F225" s="90" t="s">
        <v>691</v>
      </c>
      <c r="G225" s="112">
        <v>10000</v>
      </c>
      <c r="H225" s="77">
        <v>10000</v>
      </c>
      <c r="I225" s="77">
        <v>10000</v>
      </c>
      <c r="J225" s="77"/>
      <c r="K225" s="77"/>
      <c r="L225" s="77"/>
      <c r="M225" s="77"/>
      <c r="N225" s="77">
        <v>10000</v>
      </c>
      <c r="O225" s="77">
        <v>10000</v>
      </c>
      <c r="P225" s="108"/>
      <c r="Q225" s="108"/>
      <c r="R225" s="77"/>
      <c r="S225" s="77"/>
    </row>
    <row r="226" customHeight="1" spans="1:19">
      <c r="A226" s="88" t="s">
        <v>70</v>
      </c>
      <c r="B226" s="89" t="s">
        <v>85</v>
      </c>
      <c r="C226" s="89" t="s">
        <v>548</v>
      </c>
      <c r="D226" s="90" t="s">
        <v>1201</v>
      </c>
      <c r="E226" s="90" t="s">
        <v>960</v>
      </c>
      <c r="F226" s="90" t="s">
        <v>691</v>
      </c>
      <c r="G226" s="112">
        <v>20000</v>
      </c>
      <c r="H226" s="77">
        <v>20000</v>
      </c>
      <c r="I226" s="77">
        <v>20000</v>
      </c>
      <c r="J226" s="77"/>
      <c r="K226" s="77"/>
      <c r="L226" s="77"/>
      <c r="M226" s="77"/>
      <c r="N226" s="77">
        <v>20000</v>
      </c>
      <c r="O226" s="77">
        <v>20000</v>
      </c>
      <c r="P226" s="108"/>
      <c r="Q226" s="108"/>
      <c r="R226" s="77"/>
      <c r="S226" s="77"/>
    </row>
    <row r="227" customHeight="1" spans="1:19">
      <c r="A227" s="88" t="s">
        <v>70</v>
      </c>
      <c r="B227" s="89" t="s">
        <v>85</v>
      </c>
      <c r="C227" s="89" t="s">
        <v>548</v>
      </c>
      <c r="D227" s="90" t="s">
        <v>964</v>
      </c>
      <c r="E227" s="90" t="s">
        <v>964</v>
      </c>
      <c r="F227" s="90" t="s">
        <v>691</v>
      </c>
      <c r="G227" s="112">
        <v>50000</v>
      </c>
      <c r="H227" s="77">
        <v>50000</v>
      </c>
      <c r="I227" s="77">
        <v>50000</v>
      </c>
      <c r="J227" s="77"/>
      <c r="K227" s="77"/>
      <c r="L227" s="77"/>
      <c r="M227" s="77"/>
      <c r="N227" s="77">
        <v>50000</v>
      </c>
      <c r="O227" s="77">
        <v>50000</v>
      </c>
      <c r="P227" s="108"/>
      <c r="Q227" s="108"/>
      <c r="R227" s="77"/>
      <c r="S227" s="77"/>
    </row>
    <row r="228" customHeight="1" spans="1:19">
      <c r="A228" s="88" t="s">
        <v>70</v>
      </c>
      <c r="B228" s="89" t="s">
        <v>85</v>
      </c>
      <c r="C228" s="89" t="s">
        <v>548</v>
      </c>
      <c r="D228" s="90" t="s">
        <v>1202</v>
      </c>
      <c r="E228" s="90" t="s">
        <v>962</v>
      </c>
      <c r="F228" s="90" t="s">
        <v>691</v>
      </c>
      <c r="G228" s="112">
        <v>4000</v>
      </c>
      <c r="H228" s="77">
        <v>4000</v>
      </c>
      <c r="I228" s="77">
        <v>4000</v>
      </c>
      <c r="J228" s="77"/>
      <c r="K228" s="77"/>
      <c r="L228" s="77"/>
      <c r="M228" s="77"/>
      <c r="N228" s="77">
        <v>4000</v>
      </c>
      <c r="O228" s="77">
        <v>4000</v>
      </c>
      <c r="P228" s="108"/>
      <c r="Q228" s="108"/>
      <c r="R228" s="77"/>
      <c r="S228" s="77"/>
    </row>
    <row r="229" customHeight="1" spans="1:19">
      <c r="A229" s="88" t="s">
        <v>70</v>
      </c>
      <c r="B229" s="89" t="s">
        <v>85</v>
      </c>
      <c r="C229" s="89" t="s">
        <v>548</v>
      </c>
      <c r="D229" s="90" t="s">
        <v>1203</v>
      </c>
      <c r="E229" s="90" t="s">
        <v>1118</v>
      </c>
      <c r="F229" s="90" t="s">
        <v>691</v>
      </c>
      <c r="G229" s="112">
        <v>20000</v>
      </c>
      <c r="H229" s="77">
        <v>20000</v>
      </c>
      <c r="I229" s="77">
        <v>20000</v>
      </c>
      <c r="J229" s="77"/>
      <c r="K229" s="77"/>
      <c r="L229" s="77"/>
      <c r="M229" s="77"/>
      <c r="N229" s="77">
        <v>20000</v>
      </c>
      <c r="O229" s="77">
        <v>20000</v>
      </c>
      <c r="P229" s="108"/>
      <c r="Q229" s="108"/>
      <c r="R229" s="77"/>
      <c r="S229" s="77"/>
    </row>
    <row r="230" customHeight="1" spans="1:19">
      <c r="A230" s="88" t="s">
        <v>70</v>
      </c>
      <c r="B230" s="89" t="s">
        <v>85</v>
      </c>
      <c r="C230" s="89" t="s">
        <v>548</v>
      </c>
      <c r="D230" s="90" t="s">
        <v>1075</v>
      </c>
      <c r="E230" s="90" t="s">
        <v>1075</v>
      </c>
      <c r="F230" s="90" t="s">
        <v>691</v>
      </c>
      <c r="G230" s="112">
        <v>8</v>
      </c>
      <c r="H230" s="77">
        <v>40000</v>
      </c>
      <c r="I230" s="77">
        <v>40000</v>
      </c>
      <c r="J230" s="77"/>
      <c r="K230" s="77"/>
      <c r="L230" s="77"/>
      <c r="M230" s="77"/>
      <c r="N230" s="77">
        <v>40000</v>
      </c>
      <c r="O230" s="77">
        <v>40000</v>
      </c>
      <c r="P230" s="108"/>
      <c r="Q230" s="108"/>
      <c r="R230" s="77"/>
      <c r="S230" s="77"/>
    </row>
    <row r="231" customHeight="1" spans="1:19">
      <c r="A231" s="88" t="s">
        <v>70</v>
      </c>
      <c r="B231" s="89" t="s">
        <v>85</v>
      </c>
      <c r="C231" s="89" t="s">
        <v>548</v>
      </c>
      <c r="D231" s="90" t="s">
        <v>321</v>
      </c>
      <c r="E231" s="90" t="s">
        <v>1030</v>
      </c>
      <c r="F231" s="90" t="s">
        <v>691</v>
      </c>
      <c r="G231" s="112">
        <v>250000</v>
      </c>
      <c r="H231" s="77">
        <v>250000</v>
      </c>
      <c r="I231" s="77">
        <v>250000</v>
      </c>
      <c r="J231" s="77"/>
      <c r="K231" s="77"/>
      <c r="L231" s="77"/>
      <c r="M231" s="77"/>
      <c r="N231" s="77">
        <v>250000</v>
      </c>
      <c r="O231" s="77">
        <v>250000</v>
      </c>
      <c r="P231" s="108"/>
      <c r="Q231" s="108"/>
      <c r="R231" s="77"/>
      <c r="S231" s="77"/>
    </row>
    <row r="232" customHeight="1" spans="1:19">
      <c r="A232" s="88" t="s">
        <v>70</v>
      </c>
      <c r="B232" s="89" t="s">
        <v>87</v>
      </c>
      <c r="C232" s="89" t="s">
        <v>550</v>
      </c>
      <c r="D232" s="90" t="s">
        <v>1204</v>
      </c>
      <c r="E232" s="90" t="s">
        <v>1205</v>
      </c>
      <c r="F232" s="90" t="s">
        <v>1206</v>
      </c>
      <c r="G232" s="112">
        <v>1</v>
      </c>
      <c r="H232" s="77">
        <v>250000</v>
      </c>
      <c r="I232" s="77">
        <v>250000</v>
      </c>
      <c r="J232" s="77"/>
      <c r="K232" s="77"/>
      <c r="L232" s="77"/>
      <c r="M232" s="77"/>
      <c r="N232" s="77">
        <v>250000</v>
      </c>
      <c r="O232" s="77">
        <v>250000</v>
      </c>
      <c r="P232" s="108"/>
      <c r="Q232" s="108"/>
      <c r="R232" s="77"/>
      <c r="S232" s="77"/>
    </row>
    <row r="233" customHeight="1" spans="1:19">
      <c r="A233" s="88" t="s">
        <v>70</v>
      </c>
      <c r="B233" s="89" t="s">
        <v>87</v>
      </c>
      <c r="C233" s="89" t="s">
        <v>550</v>
      </c>
      <c r="D233" s="90" t="s">
        <v>957</v>
      </c>
      <c r="E233" s="90" t="s">
        <v>958</v>
      </c>
      <c r="F233" s="90" t="s">
        <v>831</v>
      </c>
      <c r="G233" s="112">
        <v>5</v>
      </c>
      <c r="H233" s="77">
        <v>25000</v>
      </c>
      <c r="I233" s="77">
        <v>25000</v>
      </c>
      <c r="J233" s="77"/>
      <c r="K233" s="77"/>
      <c r="L233" s="77"/>
      <c r="M233" s="77"/>
      <c r="N233" s="77">
        <v>25000</v>
      </c>
      <c r="O233" s="77">
        <v>25000</v>
      </c>
      <c r="P233" s="108"/>
      <c r="Q233" s="108"/>
      <c r="R233" s="77"/>
      <c r="S233" s="77"/>
    </row>
    <row r="234" customHeight="1" spans="1:19">
      <c r="A234" s="88" t="s">
        <v>70</v>
      </c>
      <c r="B234" s="89" t="s">
        <v>87</v>
      </c>
      <c r="C234" s="89" t="s">
        <v>550</v>
      </c>
      <c r="D234" s="90" t="s">
        <v>959</v>
      </c>
      <c r="E234" s="90" t="s">
        <v>960</v>
      </c>
      <c r="F234" s="90" t="s">
        <v>831</v>
      </c>
      <c r="G234" s="112">
        <v>5</v>
      </c>
      <c r="H234" s="77">
        <v>25000</v>
      </c>
      <c r="I234" s="77">
        <v>25000</v>
      </c>
      <c r="J234" s="77"/>
      <c r="K234" s="77"/>
      <c r="L234" s="77"/>
      <c r="M234" s="77"/>
      <c r="N234" s="77">
        <v>25000</v>
      </c>
      <c r="O234" s="77">
        <v>25000</v>
      </c>
      <c r="P234" s="108"/>
      <c r="Q234" s="108"/>
      <c r="R234" s="77"/>
      <c r="S234" s="77"/>
    </row>
    <row r="235" customHeight="1" spans="1:19">
      <c r="A235" s="88" t="s">
        <v>70</v>
      </c>
      <c r="B235" s="89" t="s">
        <v>87</v>
      </c>
      <c r="C235" s="89" t="s">
        <v>550</v>
      </c>
      <c r="D235" s="90" t="s">
        <v>964</v>
      </c>
      <c r="E235" s="90" t="s">
        <v>964</v>
      </c>
      <c r="F235" s="90" t="s">
        <v>1206</v>
      </c>
      <c r="G235" s="112">
        <v>1</v>
      </c>
      <c r="H235" s="77">
        <v>30000</v>
      </c>
      <c r="I235" s="77">
        <v>30000</v>
      </c>
      <c r="J235" s="77"/>
      <c r="K235" s="77"/>
      <c r="L235" s="77"/>
      <c r="M235" s="77"/>
      <c r="N235" s="77">
        <v>30000</v>
      </c>
      <c r="O235" s="77">
        <v>30000</v>
      </c>
      <c r="P235" s="108"/>
      <c r="Q235" s="108"/>
      <c r="R235" s="77"/>
      <c r="S235" s="77"/>
    </row>
    <row r="236" customHeight="1" spans="1:19">
      <c r="A236" s="88" t="s">
        <v>70</v>
      </c>
      <c r="B236" s="89" t="s">
        <v>87</v>
      </c>
      <c r="C236" s="89" t="s">
        <v>550</v>
      </c>
      <c r="D236" s="90" t="s">
        <v>961</v>
      </c>
      <c r="E236" s="90" t="s">
        <v>962</v>
      </c>
      <c r="F236" s="90" t="s">
        <v>831</v>
      </c>
      <c r="G236" s="112">
        <v>2</v>
      </c>
      <c r="H236" s="77">
        <v>20000</v>
      </c>
      <c r="I236" s="77">
        <v>20000</v>
      </c>
      <c r="J236" s="77"/>
      <c r="K236" s="77"/>
      <c r="L236" s="77"/>
      <c r="M236" s="77"/>
      <c r="N236" s="77">
        <v>20000</v>
      </c>
      <c r="O236" s="77">
        <v>20000</v>
      </c>
      <c r="P236" s="108"/>
      <c r="Q236" s="108"/>
      <c r="R236" s="77"/>
      <c r="S236" s="77"/>
    </row>
    <row r="237" customHeight="1" spans="1:19">
      <c r="A237" s="88" t="s">
        <v>70</v>
      </c>
      <c r="B237" s="89" t="s">
        <v>87</v>
      </c>
      <c r="C237" s="89" t="s">
        <v>550</v>
      </c>
      <c r="D237" s="90" t="s">
        <v>1207</v>
      </c>
      <c r="E237" s="90" t="s">
        <v>1208</v>
      </c>
      <c r="F237" s="90" t="s">
        <v>1206</v>
      </c>
      <c r="G237" s="112">
        <v>1</v>
      </c>
      <c r="H237" s="77">
        <v>30000</v>
      </c>
      <c r="I237" s="77">
        <v>30000</v>
      </c>
      <c r="J237" s="77"/>
      <c r="K237" s="77"/>
      <c r="L237" s="77"/>
      <c r="M237" s="77"/>
      <c r="N237" s="77">
        <v>30000</v>
      </c>
      <c r="O237" s="77">
        <v>30000</v>
      </c>
      <c r="P237" s="108"/>
      <c r="Q237" s="108"/>
      <c r="R237" s="77"/>
      <c r="S237" s="77"/>
    </row>
    <row r="238" customHeight="1" spans="1:19">
      <c r="A238" s="88" t="s">
        <v>70</v>
      </c>
      <c r="B238" s="89" t="s">
        <v>87</v>
      </c>
      <c r="C238" s="89" t="s">
        <v>550</v>
      </c>
      <c r="D238" s="90" t="s">
        <v>1209</v>
      </c>
      <c r="E238" s="90" t="s">
        <v>1210</v>
      </c>
      <c r="F238" s="90" t="s">
        <v>1206</v>
      </c>
      <c r="G238" s="112">
        <v>1</v>
      </c>
      <c r="H238" s="77">
        <v>900000</v>
      </c>
      <c r="I238" s="77">
        <v>900000</v>
      </c>
      <c r="J238" s="77"/>
      <c r="K238" s="77"/>
      <c r="L238" s="77"/>
      <c r="M238" s="77"/>
      <c r="N238" s="77">
        <v>900000</v>
      </c>
      <c r="O238" s="77">
        <v>900000</v>
      </c>
      <c r="P238" s="108"/>
      <c r="Q238" s="108"/>
      <c r="R238" s="77"/>
      <c r="S238" s="77"/>
    </row>
    <row r="239" customHeight="1" spans="1:19">
      <c r="A239" s="88" t="s">
        <v>70</v>
      </c>
      <c r="B239" s="89" t="s">
        <v>87</v>
      </c>
      <c r="C239" s="89" t="s">
        <v>550</v>
      </c>
      <c r="D239" s="90" t="s">
        <v>1211</v>
      </c>
      <c r="E239" s="90" t="s">
        <v>1030</v>
      </c>
      <c r="F239" s="90" t="s">
        <v>855</v>
      </c>
      <c r="G239" s="112">
        <v>1</v>
      </c>
      <c r="H239" s="77">
        <v>250000</v>
      </c>
      <c r="I239" s="77">
        <v>250000</v>
      </c>
      <c r="J239" s="77"/>
      <c r="K239" s="77"/>
      <c r="L239" s="77"/>
      <c r="M239" s="77"/>
      <c r="N239" s="77">
        <v>250000</v>
      </c>
      <c r="O239" s="77">
        <v>250000</v>
      </c>
      <c r="P239" s="108"/>
      <c r="Q239" s="108"/>
      <c r="R239" s="77"/>
      <c r="S239" s="77"/>
    </row>
    <row r="240" customHeight="1" spans="1:19">
      <c r="A240" s="88" t="s">
        <v>70</v>
      </c>
      <c r="B240" s="89" t="s">
        <v>87</v>
      </c>
      <c r="C240" s="89" t="s">
        <v>550</v>
      </c>
      <c r="D240" s="90" t="s">
        <v>1207</v>
      </c>
      <c r="E240" s="90" t="s">
        <v>1212</v>
      </c>
      <c r="F240" s="90" t="s">
        <v>1206</v>
      </c>
      <c r="G240" s="112">
        <v>1</v>
      </c>
      <c r="H240" s="77">
        <v>20000</v>
      </c>
      <c r="I240" s="77">
        <v>20000</v>
      </c>
      <c r="J240" s="77"/>
      <c r="K240" s="77"/>
      <c r="L240" s="77"/>
      <c r="M240" s="77"/>
      <c r="N240" s="77">
        <v>20000</v>
      </c>
      <c r="O240" s="77">
        <v>20000</v>
      </c>
      <c r="P240" s="108"/>
      <c r="Q240" s="108"/>
      <c r="R240" s="77"/>
      <c r="S240" s="77"/>
    </row>
    <row r="241" customHeight="1" spans="1:19">
      <c r="A241" s="88" t="s">
        <v>70</v>
      </c>
      <c r="B241" s="89" t="s">
        <v>87</v>
      </c>
      <c r="C241" s="89" t="s">
        <v>550</v>
      </c>
      <c r="D241" s="90" t="s">
        <v>1213</v>
      </c>
      <c r="E241" s="90" t="s">
        <v>1214</v>
      </c>
      <c r="F241" s="90" t="s">
        <v>1206</v>
      </c>
      <c r="G241" s="112">
        <v>1</v>
      </c>
      <c r="H241" s="77">
        <v>150000</v>
      </c>
      <c r="I241" s="77">
        <v>150000</v>
      </c>
      <c r="J241" s="77"/>
      <c r="K241" s="77"/>
      <c r="L241" s="77"/>
      <c r="M241" s="77"/>
      <c r="N241" s="77">
        <v>150000</v>
      </c>
      <c r="O241" s="77">
        <v>150000</v>
      </c>
      <c r="P241" s="108"/>
      <c r="Q241" s="108"/>
      <c r="R241" s="77"/>
      <c r="S241" s="77"/>
    </row>
    <row r="242" customHeight="1" spans="1:19">
      <c r="A242" s="88" t="s">
        <v>70</v>
      </c>
      <c r="B242" s="89" t="s">
        <v>89</v>
      </c>
      <c r="C242" s="89" t="s">
        <v>555</v>
      </c>
      <c r="D242" s="90" t="s">
        <v>1215</v>
      </c>
      <c r="E242" s="90" t="s">
        <v>958</v>
      </c>
      <c r="F242" s="90" t="s">
        <v>691</v>
      </c>
      <c r="G242" s="112">
        <v>1</v>
      </c>
      <c r="H242" s="77">
        <v>12000</v>
      </c>
      <c r="I242" s="77">
        <v>12000</v>
      </c>
      <c r="J242" s="77"/>
      <c r="K242" s="77"/>
      <c r="L242" s="77"/>
      <c r="M242" s="77"/>
      <c r="N242" s="77">
        <v>12000</v>
      </c>
      <c r="O242" s="77">
        <v>12000</v>
      </c>
      <c r="P242" s="108"/>
      <c r="Q242" s="108"/>
      <c r="R242" s="77"/>
      <c r="S242" s="77"/>
    </row>
    <row r="243" customHeight="1" spans="1:19">
      <c r="A243" s="88" t="s">
        <v>70</v>
      </c>
      <c r="B243" s="89" t="s">
        <v>89</v>
      </c>
      <c r="C243" s="89" t="s">
        <v>555</v>
      </c>
      <c r="D243" s="90" t="s">
        <v>1216</v>
      </c>
      <c r="E243" s="90" t="s">
        <v>964</v>
      </c>
      <c r="F243" s="90" t="s">
        <v>1217</v>
      </c>
      <c r="G243" s="112">
        <v>24</v>
      </c>
      <c r="H243" s="77">
        <v>2400</v>
      </c>
      <c r="I243" s="77">
        <v>2400</v>
      </c>
      <c r="J243" s="77"/>
      <c r="K243" s="77"/>
      <c r="L243" s="77"/>
      <c r="M243" s="77"/>
      <c r="N243" s="77">
        <v>2400</v>
      </c>
      <c r="O243" s="77">
        <v>2400</v>
      </c>
      <c r="P243" s="108"/>
      <c r="Q243" s="108"/>
      <c r="R243" s="77"/>
      <c r="S243" s="77"/>
    </row>
    <row r="244" customHeight="1" spans="1:19">
      <c r="A244" s="88" t="s">
        <v>70</v>
      </c>
      <c r="B244" s="89" t="s">
        <v>89</v>
      </c>
      <c r="C244" s="89" t="s">
        <v>555</v>
      </c>
      <c r="D244" s="90" t="s">
        <v>1117</v>
      </c>
      <c r="E244" s="90" t="s">
        <v>1218</v>
      </c>
      <c r="F244" s="90" t="s">
        <v>831</v>
      </c>
      <c r="G244" s="112">
        <v>1</v>
      </c>
      <c r="H244" s="77">
        <v>30000</v>
      </c>
      <c r="I244" s="77">
        <v>30000</v>
      </c>
      <c r="J244" s="77"/>
      <c r="K244" s="77"/>
      <c r="L244" s="77"/>
      <c r="M244" s="77"/>
      <c r="N244" s="77">
        <v>30000</v>
      </c>
      <c r="O244" s="77">
        <v>30000</v>
      </c>
      <c r="P244" s="108"/>
      <c r="Q244" s="108"/>
      <c r="R244" s="77"/>
      <c r="S244" s="77"/>
    </row>
    <row r="245" customHeight="1" spans="1:19">
      <c r="A245" s="88" t="s">
        <v>70</v>
      </c>
      <c r="B245" s="89" t="s">
        <v>89</v>
      </c>
      <c r="C245" s="89" t="s">
        <v>555</v>
      </c>
      <c r="D245" s="90" t="s">
        <v>1219</v>
      </c>
      <c r="E245" s="90" t="s">
        <v>962</v>
      </c>
      <c r="F245" s="90" t="s">
        <v>691</v>
      </c>
      <c r="G245" s="112">
        <v>1</v>
      </c>
      <c r="H245" s="77">
        <v>3000</v>
      </c>
      <c r="I245" s="77">
        <v>3000</v>
      </c>
      <c r="J245" s="77"/>
      <c r="K245" s="77"/>
      <c r="L245" s="77"/>
      <c r="M245" s="77"/>
      <c r="N245" s="77">
        <v>3000</v>
      </c>
      <c r="O245" s="77">
        <v>3000</v>
      </c>
      <c r="P245" s="108"/>
      <c r="Q245" s="108"/>
      <c r="R245" s="77"/>
      <c r="S245" s="77"/>
    </row>
    <row r="246" customHeight="1" spans="1:19">
      <c r="A246" s="88" t="s">
        <v>70</v>
      </c>
      <c r="B246" s="89" t="s">
        <v>89</v>
      </c>
      <c r="C246" s="89" t="s">
        <v>555</v>
      </c>
      <c r="D246" s="90" t="s">
        <v>1220</v>
      </c>
      <c r="E246" s="90" t="s">
        <v>1221</v>
      </c>
      <c r="F246" s="90" t="s">
        <v>691</v>
      </c>
      <c r="G246" s="112">
        <v>1</v>
      </c>
      <c r="H246" s="77">
        <v>5000</v>
      </c>
      <c r="I246" s="77">
        <v>5000</v>
      </c>
      <c r="J246" s="77"/>
      <c r="K246" s="77"/>
      <c r="L246" s="77"/>
      <c r="M246" s="77"/>
      <c r="N246" s="77">
        <v>5000</v>
      </c>
      <c r="O246" s="77">
        <v>5000</v>
      </c>
      <c r="P246" s="108"/>
      <c r="Q246" s="108"/>
      <c r="R246" s="77"/>
      <c r="S246" s="77"/>
    </row>
    <row r="247" customHeight="1" spans="1:19">
      <c r="A247" s="88" t="s">
        <v>70</v>
      </c>
      <c r="B247" s="89" t="s">
        <v>89</v>
      </c>
      <c r="C247" s="89" t="s">
        <v>555</v>
      </c>
      <c r="D247" s="90" t="s">
        <v>1030</v>
      </c>
      <c r="E247" s="90" t="s">
        <v>1030</v>
      </c>
      <c r="F247" s="90" t="s">
        <v>619</v>
      </c>
      <c r="G247" s="112">
        <v>1</v>
      </c>
      <c r="H247" s="77">
        <v>104500</v>
      </c>
      <c r="I247" s="77">
        <v>104500</v>
      </c>
      <c r="J247" s="77"/>
      <c r="K247" s="77"/>
      <c r="L247" s="77"/>
      <c r="M247" s="77"/>
      <c r="N247" s="77">
        <v>104500</v>
      </c>
      <c r="O247" s="77">
        <v>104500</v>
      </c>
      <c r="P247" s="108"/>
      <c r="Q247" s="108"/>
      <c r="R247" s="77"/>
      <c r="S247" s="77"/>
    </row>
    <row r="248" customHeight="1" spans="1:19">
      <c r="A248" s="88" t="s">
        <v>70</v>
      </c>
      <c r="B248" s="89" t="s">
        <v>89</v>
      </c>
      <c r="C248" s="89" t="s">
        <v>557</v>
      </c>
      <c r="D248" s="90" t="s">
        <v>1222</v>
      </c>
      <c r="E248" s="90" t="s">
        <v>1036</v>
      </c>
      <c r="F248" s="90" t="s">
        <v>971</v>
      </c>
      <c r="G248" s="112">
        <v>1</v>
      </c>
      <c r="H248" s="77">
        <v>7000</v>
      </c>
      <c r="I248" s="77">
        <v>7000</v>
      </c>
      <c r="J248" s="77"/>
      <c r="K248" s="77"/>
      <c r="L248" s="77"/>
      <c r="M248" s="77"/>
      <c r="N248" s="77">
        <v>7000</v>
      </c>
      <c r="O248" s="77">
        <v>7000</v>
      </c>
      <c r="P248" s="108"/>
      <c r="Q248" s="108"/>
      <c r="R248" s="77"/>
      <c r="S248" s="77"/>
    </row>
    <row r="249" customHeight="1" spans="1:19">
      <c r="A249" s="88" t="s">
        <v>70</v>
      </c>
      <c r="B249" s="89" t="s">
        <v>89</v>
      </c>
      <c r="C249" s="89" t="s">
        <v>557</v>
      </c>
      <c r="D249" s="90" t="s">
        <v>1223</v>
      </c>
      <c r="E249" s="90" t="s">
        <v>1039</v>
      </c>
      <c r="F249" s="90" t="s">
        <v>971</v>
      </c>
      <c r="G249" s="112">
        <v>1</v>
      </c>
      <c r="H249" s="77">
        <v>20000</v>
      </c>
      <c r="I249" s="77">
        <v>20000</v>
      </c>
      <c r="J249" s="77"/>
      <c r="K249" s="77"/>
      <c r="L249" s="77"/>
      <c r="M249" s="77"/>
      <c r="N249" s="77">
        <v>20000</v>
      </c>
      <c r="O249" s="77">
        <v>20000</v>
      </c>
      <c r="P249" s="108"/>
      <c r="Q249" s="108"/>
      <c r="R249" s="77"/>
      <c r="S249" s="77"/>
    </row>
    <row r="250" customHeight="1" spans="1:19">
      <c r="A250" s="88" t="s">
        <v>70</v>
      </c>
      <c r="B250" s="89" t="s">
        <v>89</v>
      </c>
      <c r="C250" s="89" t="s">
        <v>557</v>
      </c>
      <c r="D250" s="90" t="s">
        <v>1224</v>
      </c>
      <c r="E250" s="90" t="s">
        <v>1050</v>
      </c>
      <c r="F250" s="90" t="s">
        <v>971</v>
      </c>
      <c r="G250" s="112">
        <v>1</v>
      </c>
      <c r="H250" s="77">
        <v>2000</v>
      </c>
      <c r="I250" s="77">
        <v>2000</v>
      </c>
      <c r="J250" s="77"/>
      <c r="K250" s="77"/>
      <c r="L250" s="77"/>
      <c r="M250" s="77"/>
      <c r="N250" s="77">
        <v>2000</v>
      </c>
      <c r="O250" s="77">
        <v>2000</v>
      </c>
      <c r="P250" s="108"/>
      <c r="Q250" s="108"/>
      <c r="R250" s="77"/>
      <c r="S250" s="77"/>
    </row>
    <row r="251" customHeight="1" spans="1:19">
      <c r="A251" s="88" t="s">
        <v>70</v>
      </c>
      <c r="B251" s="89" t="s">
        <v>89</v>
      </c>
      <c r="C251" s="89" t="s">
        <v>557</v>
      </c>
      <c r="D251" s="90" t="s">
        <v>1225</v>
      </c>
      <c r="E251" s="90" t="s">
        <v>1075</v>
      </c>
      <c r="F251" s="90" t="s">
        <v>971</v>
      </c>
      <c r="G251" s="112">
        <v>4</v>
      </c>
      <c r="H251" s="77">
        <v>20000</v>
      </c>
      <c r="I251" s="77">
        <v>20000</v>
      </c>
      <c r="J251" s="77"/>
      <c r="K251" s="77"/>
      <c r="L251" s="77"/>
      <c r="M251" s="77"/>
      <c r="N251" s="77">
        <v>20000</v>
      </c>
      <c r="O251" s="77">
        <v>20000</v>
      </c>
      <c r="P251" s="108"/>
      <c r="Q251" s="108"/>
      <c r="R251" s="77"/>
      <c r="S251" s="77"/>
    </row>
    <row r="252" customHeight="1" spans="1:19">
      <c r="A252" s="88" t="s">
        <v>70</v>
      </c>
      <c r="B252" s="89" t="s">
        <v>89</v>
      </c>
      <c r="C252" s="89" t="s">
        <v>557</v>
      </c>
      <c r="D252" s="90" t="s">
        <v>1226</v>
      </c>
      <c r="E252" s="90" t="s">
        <v>1020</v>
      </c>
      <c r="F252" s="90" t="s">
        <v>971</v>
      </c>
      <c r="G252" s="112">
        <v>1</v>
      </c>
      <c r="H252" s="77">
        <v>750000</v>
      </c>
      <c r="I252" s="77">
        <v>750000</v>
      </c>
      <c r="J252" s="77"/>
      <c r="K252" s="77"/>
      <c r="L252" s="77"/>
      <c r="M252" s="77"/>
      <c r="N252" s="77">
        <v>750000</v>
      </c>
      <c r="O252" s="77">
        <v>750000</v>
      </c>
      <c r="P252" s="108"/>
      <c r="Q252" s="108"/>
      <c r="R252" s="77"/>
      <c r="S252" s="77"/>
    </row>
    <row r="253" customHeight="1" spans="1:19">
      <c r="A253" s="88" t="s">
        <v>70</v>
      </c>
      <c r="B253" s="89" t="s">
        <v>91</v>
      </c>
      <c r="C253" s="89" t="s">
        <v>559</v>
      </c>
      <c r="D253" s="90" t="s">
        <v>957</v>
      </c>
      <c r="E253" s="90" t="s">
        <v>958</v>
      </c>
      <c r="F253" s="90" t="s">
        <v>855</v>
      </c>
      <c r="G253" s="112">
        <v>1</v>
      </c>
      <c r="H253" s="77">
        <v>10000</v>
      </c>
      <c r="I253" s="77">
        <v>10000</v>
      </c>
      <c r="J253" s="77"/>
      <c r="K253" s="77"/>
      <c r="L253" s="77"/>
      <c r="M253" s="77"/>
      <c r="N253" s="77">
        <v>10000</v>
      </c>
      <c r="O253" s="77">
        <v>10000</v>
      </c>
      <c r="P253" s="108"/>
      <c r="Q253" s="108"/>
      <c r="R253" s="77"/>
      <c r="S253" s="77"/>
    </row>
    <row r="254" customHeight="1" spans="1:19">
      <c r="A254" s="88" t="s">
        <v>70</v>
      </c>
      <c r="B254" s="89" t="s">
        <v>91</v>
      </c>
      <c r="C254" s="89" t="s">
        <v>559</v>
      </c>
      <c r="D254" s="90" t="s">
        <v>1227</v>
      </c>
      <c r="E254" s="90" t="s">
        <v>960</v>
      </c>
      <c r="F254" s="90" t="s">
        <v>855</v>
      </c>
      <c r="G254" s="112">
        <v>1</v>
      </c>
      <c r="H254" s="77">
        <v>10000</v>
      </c>
      <c r="I254" s="77">
        <v>10000</v>
      </c>
      <c r="J254" s="77"/>
      <c r="K254" s="77"/>
      <c r="L254" s="77"/>
      <c r="M254" s="77"/>
      <c r="N254" s="77">
        <v>10000</v>
      </c>
      <c r="O254" s="77">
        <v>10000</v>
      </c>
      <c r="P254" s="108"/>
      <c r="Q254" s="108"/>
      <c r="R254" s="77"/>
      <c r="S254" s="77"/>
    </row>
    <row r="255" customHeight="1" spans="1:19">
      <c r="A255" s="88" t="s">
        <v>70</v>
      </c>
      <c r="B255" s="89" t="s">
        <v>91</v>
      </c>
      <c r="C255" s="89" t="s">
        <v>559</v>
      </c>
      <c r="D255" s="90" t="s">
        <v>1186</v>
      </c>
      <c r="E255" s="90" t="s">
        <v>1186</v>
      </c>
      <c r="F255" s="90" t="s">
        <v>971</v>
      </c>
      <c r="G255" s="112">
        <v>1</v>
      </c>
      <c r="H255" s="77">
        <v>120000</v>
      </c>
      <c r="I255" s="77">
        <v>120000</v>
      </c>
      <c r="J255" s="77"/>
      <c r="K255" s="77"/>
      <c r="L255" s="77"/>
      <c r="M255" s="77"/>
      <c r="N255" s="77">
        <v>120000</v>
      </c>
      <c r="O255" s="77">
        <v>120000</v>
      </c>
      <c r="P255" s="108"/>
      <c r="Q255" s="108"/>
      <c r="R255" s="77"/>
      <c r="S255" s="77"/>
    </row>
    <row r="256" customHeight="1" spans="1:19">
      <c r="A256" s="88" t="s">
        <v>70</v>
      </c>
      <c r="B256" s="89" t="s">
        <v>91</v>
      </c>
      <c r="C256" s="89" t="s">
        <v>559</v>
      </c>
      <c r="D256" s="90" t="s">
        <v>1228</v>
      </c>
      <c r="E256" s="90" t="s">
        <v>1228</v>
      </c>
      <c r="F256" s="90" t="s">
        <v>831</v>
      </c>
      <c r="G256" s="112">
        <v>1</v>
      </c>
      <c r="H256" s="77">
        <v>100000</v>
      </c>
      <c r="I256" s="77">
        <v>100000</v>
      </c>
      <c r="J256" s="77"/>
      <c r="K256" s="77"/>
      <c r="L256" s="77"/>
      <c r="M256" s="77"/>
      <c r="N256" s="77">
        <v>100000</v>
      </c>
      <c r="O256" s="77">
        <v>100000</v>
      </c>
      <c r="P256" s="108"/>
      <c r="Q256" s="108"/>
      <c r="R256" s="77"/>
      <c r="S256" s="77"/>
    </row>
    <row r="257" customHeight="1" spans="1:19">
      <c r="A257" s="88" t="s">
        <v>70</v>
      </c>
      <c r="B257" s="89" t="s">
        <v>91</v>
      </c>
      <c r="C257" s="89" t="s">
        <v>559</v>
      </c>
      <c r="D257" s="90" t="s">
        <v>964</v>
      </c>
      <c r="E257" s="90" t="s">
        <v>964</v>
      </c>
      <c r="F257" s="90" t="s">
        <v>1229</v>
      </c>
      <c r="G257" s="112">
        <v>1</v>
      </c>
      <c r="H257" s="77">
        <v>15000</v>
      </c>
      <c r="I257" s="77">
        <v>15000</v>
      </c>
      <c r="J257" s="77"/>
      <c r="K257" s="77"/>
      <c r="L257" s="77"/>
      <c r="M257" s="77"/>
      <c r="N257" s="77">
        <v>15000</v>
      </c>
      <c r="O257" s="77">
        <v>15000</v>
      </c>
      <c r="P257" s="108"/>
      <c r="Q257" s="108"/>
      <c r="R257" s="77"/>
      <c r="S257" s="77"/>
    </row>
    <row r="258" customHeight="1" spans="1:19">
      <c r="A258" s="88" t="s">
        <v>70</v>
      </c>
      <c r="B258" s="89" t="s">
        <v>91</v>
      </c>
      <c r="C258" s="89" t="s">
        <v>559</v>
      </c>
      <c r="D258" s="90" t="s">
        <v>1177</v>
      </c>
      <c r="E258" s="90" t="s">
        <v>962</v>
      </c>
      <c r="F258" s="90" t="s">
        <v>855</v>
      </c>
      <c r="G258" s="112">
        <v>1</v>
      </c>
      <c r="H258" s="77">
        <v>10000</v>
      </c>
      <c r="I258" s="77">
        <v>10000</v>
      </c>
      <c r="J258" s="77"/>
      <c r="K258" s="77"/>
      <c r="L258" s="77"/>
      <c r="M258" s="77"/>
      <c r="N258" s="77">
        <v>10000</v>
      </c>
      <c r="O258" s="77">
        <v>10000</v>
      </c>
      <c r="P258" s="108"/>
      <c r="Q258" s="108"/>
      <c r="R258" s="77"/>
      <c r="S258" s="77"/>
    </row>
    <row r="259" customHeight="1" spans="1:19">
      <c r="A259" s="88" t="s">
        <v>70</v>
      </c>
      <c r="B259" s="89" t="s">
        <v>91</v>
      </c>
      <c r="C259" s="89" t="s">
        <v>559</v>
      </c>
      <c r="D259" s="90" t="s">
        <v>1230</v>
      </c>
      <c r="E259" s="90" t="s">
        <v>1231</v>
      </c>
      <c r="F259" s="90" t="s">
        <v>855</v>
      </c>
      <c r="G259" s="112">
        <v>1</v>
      </c>
      <c r="H259" s="77">
        <v>30000</v>
      </c>
      <c r="I259" s="77">
        <v>30000</v>
      </c>
      <c r="J259" s="77"/>
      <c r="K259" s="77"/>
      <c r="L259" s="77"/>
      <c r="M259" s="77"/>
      <c r="N259" s="77">
        <v>30000</v>
      </c>
      <c r="O259" s="77">
        <v>30000</v>
      </c>
      <c r="P259" s="108"/>
      <c r="Q259" s="108"/>
      <c r="R259" s="77"/>
      <c r="S259" s="77"/>
    </row>
    <row r="260" customHeight="1" spans="1:19">
      <c r="A260" s="88" t="s">
        <v>70</v>
      </c>
      <c r="B260" s="89" t="s">
        <v>91</v>
      </c>
      <c r="C260" s="89" t="s">
        <v>559</v>
      </c>
      <c r="D260" s="90" t="s">
        <v>1232</v>
      </c>
      <c r="E260" s="90" t="s">
        <v>1208</v>
      </c>
      <c r="F260" s="90" t="s">
        <v>1206</v>
      </c>
      <c r="G260" s="112">
        <v>1</v>
      </c>
      <c r="H260" s="77">
        <v>20000</v>
      </c>
      <c r="I260" s="77">
        <v>20000</v>
      </c>
      <c r="J260" s="77"/>
      <c r="K260" s="77"/>
      <c r="L260" s="77"/>
      <c r="M260" s="77"/>
      <c r="N260" s="77">
        <v>20000</v>
      </c>
      <c r="O260" s="77">
        <v>20000</v>
      </c>
      <c r="P260" s="108"/>
      <c r="Q260" s="108"/>
      <c r="R260" s="77"/>
      <c r="S260" s="77"/>
    </row>
    <row r="261" customHeight="1" spans="1:19">
      <c r="A261" s="88" t="s">
        <v>70</v>
      </c>
      <c r="B261" s="89" t="s">
        <v>91</v>
      </c>
      <c r="C261" s="89" t="s">
        <v>559</v>
      </c>
      <c r="D261" s="90" t="s">
        <v>1233</v>
      </c>
      <c r="E261" s="90" t="s">
        <v>1234</v>
      </c>
      <c r="F261" s="90" t="s">
        <v>1206</v>
      </c>
      <c r="G261" s="112">
        <v>1</v>
      </c>
      <c r="H261" s="77">
        <v>20000</v>
      </c>
      <c r="I261" s="77">
        <v>20000</v>
      </c>
      <c r="J261" s="77"/>
      <c r="K261" s="77"/>
      <c r="L261" s="77"/>
      <c r="M261" s="77"/>
      <c r="N261" s="77">
        <v>20000</v>
      </c>
      <c r="O261" s="77">
        <v>20000</v>
      </c>
      <c r="P261" s="108"/>
      <c r="Q261" s="108"/>
      <c r="R261" s="77"/>
      <c r="S261" s="77"/>
    </row>
    <row r="262" customHeight="1" spans="1:19">
      <c r="A262" s="88" t="s">
        <v>70</v>
      </c>
      <c r="B262" s="89" t="s">
        <v>91</v>
      </c>
      <c r="C262" s="89" t="s">
        <v>559</v>
      </c>
      <c r="D262" s="90" t="s">
        <v>1235</v>
      </c>
      <c r="E262" s="90" t="s">
        <v>979</v>
      </c>
      <c r="F262" s="90" t="s">
        <v>971</v>
      </c>
      <c r="G262" s="112">
        <v>1</v>
      </c>
      <c r="H262" s="77">
        <v>700000</v>
      </c>
      <c r="I262" s="77">
        <v>700000</v>
      </c>
      <c r="J262" s="77"/>
      <c r="K262" s="77"/>
      <c r="L262" s="77"/>
      <c r="M262" s="77"/>
      <c r="N262" s="77">
        <v>700000</v>
      </c>
      <c r="O262" s="77">
        <v>700000</v>
      </c>
      <c r="P262" s="108"/>
      <c r="Q262" s="108"/>
      <c r="R262" s="77"/>
      <c r="S262" s="77"/>
    </row>
    <row r="263" customHeight="1" spans="1:19">
      <c r="A263" s="88" t="s">
        <v>70</v>
      </c>
      <c r="B263" s="89" t="s">
        <v>91</v>
      </c>
      <c r="C263" s="89" t="s">
        <v>559</v>
      </c>
      <c r="D263" s="90" t="s">
        <v>1203</v>
      </c>
      <c r="E263" s="90" t="s">
        <v>1118</v>
      </c>
      <c r="F263" s="90" t="s">
        <v>1206</v>
      </c>
      <c r="G263" s="112">
        <v>1</v>
      </c>
      <c r="H263" s="77">
        <v>50000</v>
      </c>
      <c r="I263" s="77">
        <v>50000</v>
      </c>
      <c r="J263" s="77"/>
      <c r="K263" s="77"/>
      <c r="L263" s="77"/>
      <c r="M263" s="77"/>
      <c r="N263" s="77">
        <v>50000</v>
      </c>
      <c r="O263" s="77">
        <v>50000</v>
      </c>
      <c r="P263" s="108"/>
      <c r="Q263" s="108"/>
      <c r="R263" s="77"/>
      <c r="S263" s="77"/>
    </row>
    <row r="264" customHeight="1" spans="1:19">
      <c r="A264" s="88" t="s">
        <v>70</v>
      </c>
      <c r="B264" s="89" t="s">
        <v>91</v>
      </c>
      <c r="C264" s="89" t="s">
        <v>559</v>
      </c>
      <c r="D264" s="90" t="s">
        <v>1075</v>
      </c>
      <c r="E264" s="90" t="s">
        <v>1075</v>
      </c>
      <c r="F264" s="90" t="s">
        <v>971</v>
      </c>
      <c r="G264" s="112">
        <v>7</v>
      </c>
      <c r="H264" s="77">
        <v>35000</v>
      </c>
      <c r="I264" s="77">
        <v>35000</v>
      </c>
      <c r="J264" s="77"/>
      <c r="K264" s="77"/>
      <c r="L264" s="77"/>
      <c r="M264" s="77"/>
      <c r="N264" s="77">
        <v>35000</v>
      </c>
      <c r="O264" s="77">
        <v>35000</v>
      </c>
      <c r="P264" s="108"/>
      <c r="Q264" s="108"/>
      <c r="R264" s="77"/>
      <c r="S264" s="77"/>
    </row>
    <row r="265" customHeight="1" spans="1:19">
      <c r="A265" s="88" t="s">
        <v>70</v>
      </c>
      <c r="B265" s="89" t="s">
        <v>91</v>
      </c>
      <c r="C265" s="89" t="s">
        <v>559</v>
      </c>
      <c r="D265" s="90" t="s">
        <v>321</v>
      </c>
      <c r="E265" s="90" t="s">
        <v>1030</v>
      </c>
      <c r="F265" s="90" t="s">
        <v>855</v>
      </c>
      <c r="G265" s="112">
        <v>1</v>
      </c>
      <c r="H265" s="77">
        <v>200000</v>
      </c>
      <c r="I265" s="77">
        <v>200000</v>
      </c>
      <c r="J265" s="77"/>
      <c r="K265" s="77"/>
      <c r="L265" s="77"/>
      <c r="M265" s="77"/>
      <c r="N265" s="77">
        <v>200000</v>
      </c>
      <c r="O265" s="77">
        <v>200000</v>
      </c>
      <c r="P265" s="108"/>
      <c r="Q265" s="108"/>
      <c r="R265" s="77"/>
      <c r="S265" s="77"/>
    </row>
    <row r="266" customHeight="1" spans="1:19">
      <c r="A266" s="88" t="s">
        <v>70</v>
      </c>
      <c r="B266" s="89" t="s">
        <v>93</v>
      </c>
      <c r="C266" s="89" t="s">
        <v>561</v>
      </c>
      <c r="D266" s="90" t="s">
        <v>1236</v>
      </c>
      <c r="E266" s="90" t="s">
        <v>1199</v>
      </c>
      <c r="F266" s="90" t="s">
        <v>691</v>
      </c>
      <c r="G266" s="112">
        <v>20</v>
      </c>
      <c r="H266" s="77">
        <v>20000</v>
      </c>
      <c r="I266" s="77">
        <v>20000</v>
      </c>
      <c r="J266" s="77"/>
      <c r="K266" s="77"/>
      <c r="L266" s="77"/>
      <c r="M266" s="77"/>
      <c r="N266" s="77">
        <v>20000</v>
      </c>
      <c r="O266" s="77">
        <v>20000</v>
      </c>
      <c r="P266" s="108"/>
      <c r="Q266" s="108"/>
      <c r="R266" s="77"/>
      <c r="S266" s="77"/>
    </row>
    <row r="267" customHeight="1" spans="1:19">
      <c r="A267" s="88" t="s">
        <v>70</v>
      </c>
      <c r="B267" s="89" t="s">
        <v>93</v>
      </c>
      <c r="C267" s="89" t="s">
        <v>561</v>
      </c>
      <c r="D267" s="90" t="s">
        <v>1237</v>
      </c>
      <c r="E267" s="90" t="s">
        <v>1036</v>
      </c>
      <c r="F267" s="90" t="s">
        <v>691</v>
      </c>
      <c r="G267" s="112">
        <v>2</v>
      </c>
      <c r="H267" s="77">
        <v>12000</v>
      </c>
      <c r="I267" s="77">
        <v>12000</v>
      </c>
      <c r="J267" s="77"/>
      <c r="K267" s="77"/>
      <c r="L267" s="77"/>
      <c r="M267" s="77"/>
      <c r="N267" s="77">
        <v>12000</v>
      </c>
      <c r="O267" s="77">
        <v>12000</v>
      </c>
      <c r="P267" s="108"/>
      <c r="Q267" s="108"/>
      <c r="R267" s="77"/>
      <c r="S267" s="77"/>
    </row>
    <row r="268" customHeight="1" spans="1:19">
      <c r="A268" s="88" t="s">
        <v>70</v>
      </c>
      <c r="B268" s="89" t="s">
        <v>93</v>
      </c>
      <c r="C268" s="89" t="s">
        <v>561</v>
      </c>
      <c r="D268" s="90" t="s">
        <v>1238</v>
      </c>
      <c r="E268" s="90" t="s">
        <v>958</v>
      </c>
      <c r="F268" s="90" t="s">
        <v>691</v>
      </c>
      <c r="G268" s="112">
        <v>2</v>
      </c>
      <c r="H268" s="77">
        <v>10000</v>
      </c>
      <c r="I268" s="77">
        <v>10000</v>
      </c>
      <c r="J268" s="77"/>
      <c r="K268" s="77"/>
      <c r="L268" s="77"/>
      <c r="M268" s="77"/>
      <c r="N268" s="77">
        <v>10000</v>
      </c>
      <c r="O268" s="77">
        <v>10000</v>
      </c>
      <c r="P268" s="108"/>
      <c r="Q268" s="108"/>
      <c r="R268" s="77"/>
      <c r="S268" s="77"/>
    </row>
    <row r="269" customHeight="1" spans="1:19">
      <c r="A269" s="88" t="s">
        <v>70</v>
      </c>
      <c r="B269" s="89" t="s">
        <v>93</v>
      </c>
      <c r="C269" s="89" t="s">
        <v>561</v>
      </c>
      <c r="D269" s="90" t="s">
        <v>1239</v>
      </c>
      <c r="E269" s="90" t="s">
        <v>960</v>
      </c>
      <c r="F269" s="90" t="s">
        <v>691</v>
      </c>
      <c r="G269" s="112">
        <v>3</v>
      </c>
      <c r="H269" s="77">
        <v>6000</v>
      </c>
      <c r="I269" s="77">
        <v>6000</v>
      </c>
      <c r="J269" s="77"/>
      <c r="K269" s="77"/>
      <c r="L269" s="77"/>
      <c r="M269" s="77"/>
      <c r="N269" s="77">
        <v>6000</v>
      </c>
      <c r="O269" s="77">
        <v>6000</v>
      </c>
      <c r="P269" s="108"/>
      <c r="Q269" s="108"/>
      <c r="R269" s="77"/>
      <c r="S269" s="77"/>
    </row>
    <row r="270" customHeight="1" spans="1:19">
      <c r="A270" s="88" t="s">
        <v>70</v>
      </c>
      <c r="B270" s="89" t="s">
        <v>93</v>
      </c>
      <c r="C270" s="89" t="s">
        <v>561</v>
      </c>
      <c r="D270" s="90" t="s">
        <v>1240</v>
      </c>
      <c r="E270" s="90" t="s">
        <v>1241</v>
      </c>
      <c r="F270" s="90" t="s">
        <v>691</v>
      </c>
      <c r="G270" s="112">
        <v>2</v>
      </c>
      <c r="H270" s="77">
        <v>10000</v>
      </c>
      <c r="I270" s="77">
        <v>10000</v>
      </c>
      <c r="J270" s="77"/>
      <c r="K270" s="77"/>
      <c r="L270" s="77"/>
      <c r="M270" s="77"/>
      <c r="N270" s="77">
        <v>10000</v>
      </c>
      <c r="O270" s="77">
        <v>10000</v>
      </c>
      <c r="P270" s="108"/>
      <c r="Q270" s="108"/>
      <c r="R270" s="77"/>
      <c r="S270" s="77"/>
    </row>
    <row r="271" customHeight="1" spans="1:19">
      <c r="A271" s="88" t="s">
        <v>70</v>
      </c>
      <c r="B271" s="89" t="s">
        <v>93</v>
      </c>
      <c r="C271" s="89" t="s">
        <v>561</v>
      </c>
      <c r="D271" s="90" t="s">
        <v>1242</v>
      </c>
      <c r="E271" s="90" t="s">
        <v>964</v>
      </c>
      <c r="F271" s="90" t="s">
        <v>691</v>
      </c>
      <c r="G271" s="112">
        <v>33</v>
      </c>
      <c r="H271" s="77">
        <v>4950</v>
      </c>
      <c r="I271" s="77">
        <v>4950</v>
      </c>
      <c r="J271" s="77"/>
      <c r="K271" s="77"/>
      <c r="L271" s="77"/>
      <c r="M271" s="77"/>
      <c r="N271" s="77">
        <v>4950</v>
      </c>
      <c r="O271" s="77">
        <v>4950</v>
      </c>
      <c r="P271" s="108"/>
      <c r="Q271" s="108"/>
      <c r="R271" s="77"/>
      <c r="S271" s="77"/>
    </row>
    <row r="272" customHeight="1" spans="1:19">
      <c r="A272" s="88" t="s">
        <v>70</v>
      </c>
      <c r="B272" s="89" t="s">
        <v>93</v>
      </c>
      <c r="C272" s="89" t="s">
        <v>561</v>
      </c>
      <c r="D272" s="90" t="s">
        <v>1243</v>
      </c>
      <c r="E272" s="90" t="s">
        <v>962</v>
      </c>
      <c r="F272" s="90" t="s">
        <v>691</v>
      </c>
      <c r="G272" s="112">
        <v>1</v>
      </c>
      <c r="H272" s="77">
        <v>4000</v>
      </c>
      <c r="I272" s="77">
        <v>4000</v>
      </c>
      <c r="J272" s="77"/>
      <c r="K272" s="77"/>
      <c r="L272" s="77"/>
      <c r="M272" s="77"/>
      <c r="N272" s="77">
        <v>4000</v>
      </c>
      <c r="O272" s="77">
        <v>4000</v>
      </c>
      <c r="P272" s="108"/>
      <c r="Q272" s="108"/>
      <c r="R272" s="77"/>
      <c r="S272" s="77"/>
    </row>
    <row r="273" customHeight="1" spans="1:19">
      <c r="A273" s="88" t="s">
        <v>70</v>
      </c>
      <c r="B273" s="89" t="s">
        <v>93</v>
      </c>
      <c r="C273" s="89" t="s">
        <v>561</v>
      </c>
      <c r="D273" s="90" t="s">
        <v>1244</v>
      </c>
      <c r="E273" s="90" t="s">
        <v>1245</v>
      </c>
      <c r="F273" s="90" t="s">
        <v>691</v>
      </c>
      <c r="G273" s="112">
        <v>2</v>
      </c>
      <c r="H273" s="77">
        <v>10000</v>
      </c>
      <c r="I273" s="77">
        <v>10000</v>
      </c>
      <c r="J273" s="77"/>
      <c r="K273" s="77"/>
      <c r="L273" s="77"/>
      <c r="M273" s="77"/>
      <c r="N273" s="77">
        <v>10000</v>
      </c>
      <c r="O273" s="77">
        <v>10000</v>
      </c>
      <c r="P273" s="108"/>
      <c r="Q273" s="108"/>
      <c r="R273" s="77"/>
      <c r="S273" s="77"/>
    </row>
    <row r="274" customHeight="1" spans="1:19">
      <c r="A274" s="88" t="s">
        <v>70</v>
      </c>
      <c r="B274" s="89" t="s">
        <v>93</v>
      </c>
      <c r="C274" s="89" t="s">
        <v>561</v>
      </c>
      <c r="D274" s="90" t="s">
        <v>1242</v>
      </c>
      <c r="E274" s="90" t="s">
        <v>1208</v>
      </c>
      <c r="F274" s="90" t="s">
        <v>691</v>
      </c>
      <c r="G274" s="112">
        <v>10</v>
      </c>
      <c r="H274" s="77">
        <v>20000</v>
      </c>
      <c r="I274" s="77">
        <v>20000</v>
      </c>
      <c r="J274" s="77"/>
      <c r="K274" s="77"/>
      <c r="L274" s="77"/>
      <c r="M274" s="77"/>
      <c r="N274" s="77">
        <v>20000</v>
      </c>
      <c r="O274" s="77">
        <v>20000</v>
      </c>
      <c r="P274" s="108"/>
      <c r="Q274" s="108"/>
      <c r="R274" s="77"/>
      <c r="S274" s="77"/>
    </row>
    <row r="275" customHeight="1" spans="1:19">
      <c r="A275" s="88" t="s">
        <v>70</v>
      </c>
      <c r="B275" s="89" t="s">
        <v>93</v>
      </c>
      <c r="C275" s="89" t="s">
        <v>561</v>
      </c>
      <c r="D275" s="90" t="s">
        <v>1242</v>
      </c>
      <c r="E275" s="90" t="s">
        <v>1234</v>
      </c>
      <c r="F275" s="90" t="s">
        <v>691</v>
      </c>
      <c r="G275" s="112">
        <v>5</v>
      </c>
      <c r="H275" s="77">
        <v>15000</v>
      </c>
      <c r="I275" s="77">
        <v>15000</v>
      </c>
      <c r="J275" s="77"/>
      <c r="K275" s="77"/>
      <c r="L275" s="77"/>
      <c r="M275" s="77"/>
      <c r="N275" s="77">
        <v>15000</v>
      </c>
      <c r="O275" s="77">
        <v>15000</v>
      </c>
      <c r="P275" s="108"/>
      <c r="Q275" s="108"/>
      <c r="R275" s="77"/>
      <c r="S275" s="77"/>
    </row>
    <row r="276" customHeight="1" spans="1:19">
      <c r="A276" s="88" t="s">
        <v>70</v>
      </c>
      <c r="B276" s="89" t="s">
        <v>93</v>
      </c>
      <c r="C276" s="89" t="s">
        <v>561</v>
      </c>
      <c r="D276" s="90" t="s">
        <v>1246</v>
      </c>
      <c r="E276" s="90" t="s">
        <v>979</v>
      </c>
      <c r="F276" s="90" t="s">
        <v>691</v>
      </c>
      <c r="G276" s="112">
        <v>2</v>
      </c>
      <c r="H276" s="77">
        <v>200000</v>
      </c>
      <c r="I276" s="77">
        <v>200000</v>
      </c>
      <c r="J276" s="77"/>
      <c r="K276" s="77"/>
      <c r="L276" s="77"/>
      <c r="M276" s="77"/>
      <c r="N276" s="77">
        <v>200000</v>
      </c>
      <c r="O276" s="77">
        <v>200000</v>
      </c>
      <c r="P276" s="108"/>
      <c r="Q276" s="108"/>
      <c r="R276" s="77"/>
      <c r="S276" s="77"/>
    </row>
    <row r="277" customHeight="1" spans="1:19">
      <c r="A277" s="88" t="s">
        <v>70</v>
      </c>
      <c r="B277" s="89" t="s">
        <v>93</v>
      </c>
      <c r="C277" s="89" t="s">
        <v>561</v>
      </c>
      <c r="D277" s="90" t="s">
        <v>1247</v>
      </c>
      <c r="E277" s="90" t="s">
        <v>1118</v>
      </c>
      <c r="F277" s="90" t="s">
        <v>691</v>
      </c>
      <c r="G277" s="112">
        <v>5</v>
      </c>
      <c r="H277" s="77">
        <v>50000</v>
      </c>
      <c r="I277" s="77">
        <v>50000</v>
      </c>
      <c r="J277" s="77"/>
      <c r="K277" s="77"/>
      <c r="L277" s="77"/>
      <c r="M277" s="77"/>
      <c r="N277" s="77">
        <v>50000</v>
      </c>
      <c r="O277" s="77">
        <v>50000</v>
      </c>
      <c r="P277" s="108"/>
      <c r="Q277" s="108"/>
      <c r="R277" s="77"/>
      <c r="S277" s="77"/>
    </row>
    <row r="278" customHeight="1" spans="1:19">
      <c r="A278" s="88" t="s">
        <v>70</v>
      </c>
      <c r="B278" s="89" t="s">
        <v>93</v>
      </c>
      <c r="C278" s="89" t="s">
        <v>561</v>
      </c>
      <c r="D278" s="90" t="s">
        <v>1248</v>
      </c>
      <c r="E278" s="90" t="s">
        <v>1030</v>
      </c>
      <c r="F278" s="90" t="s">
        <v>691</v>
      </c>
      <c r="G278" s="112">
        <v>1</v>
      </c>
      <c r="H278" s="77">
        <v>120000</v>
      </c>
      <c r="I278" s="77">
        <v>120000</v>
      </c>
      <c r="J278" s="77"/>
      <c r="K278" s="77"/>
      <c r="L278" s="77"/>
      <c r="M278" s="77"/>
      <c r="N278" s="77">
        <v>120000</v>
      </c>
      <c r="O278" s="77">
        <v>120000</v>
      </c>
      <c r="P278" s="108"/>
      <c r="Q278" s="108"/>
      <c r="R278" s="77"/>
      <c r="S278" s="77"/>
    </row>
    <row r="279" customHeight="1" spans="1:19">
      <c r="A279" s="88" t="s">
        <v>70</v>
      </c>
      <c r="B279" s="89" t="s">
        <v>95</v>
      </c>
      <c r="C279" s="89" t="s">
        <v>561</v>
      </c>
      <c r="D279" s="90" t="s">
        <v>1236</v>
      </c>
      <c r="E279" s="90" t="s">
        <v>1199</v>
      </c>
      <c r="F279" s="90" t="s">
        <v>691</v>
      </c>
      <c r="G279" s="112">
        <v>20000</v>
      </c>
      <c r="H279" s="77">
        <v>20000</v>
      </c>
      <c r="I279" s="77">
        <v>20000</v>
      </c>
      <c r="J279" s="77"/>
      <c r="K279" s="77"/>
      <c r="L279" s="77"/>
      <c r="M279" s="77"/>
      <c r="N279" s="77">
        <v>20000</v>
      </c>
      <c r="O279" s="77">
        <v>20000</v>
      </c>
      <c r="P279" s="108"/>
      <c r="Q279" s="108"/>
      <c r="R279" s="77"/>
      <c r="S279" s="77"/>
    </row>
    <row r="280" customHeight="1" spans="1:19">
      <c r="A280" s="88" t="s">
        <v>70</v>
      </c>
      <c r="B280" s="89" t="s">
        <v>95</v>
      </c>
      <c r="C280" s="89" t="s">
        <v>561</v>
      </c>
      <c r="D280" s="90" t="s">
        <v>1238</v>
      </c>
      <c r="E280" s="90" t="s">
        <v>958</v>
      </c>
      <c r="F280" s="90" t="s">
        <v>691</v>
      </c>
      <c r="G280" s="112">
        <v>5000</v>
      </c>
      <c r="H280" s="77">
        <v>5000</v>
      </c>
      <c r="I280" s="77">
        <v>5000</v>
      </c>
      <c r="J280" s="77"/>
      <c r="K280" s="77"/>
      <c r="L280" s="77"/>
      <c r="M280" s="77"/>
      <c r="N280" s="77">
        <v>5000</v>
      </c>
      <c r="O280" s="77">
        <v>5000</v>
      </c>
      <c r="P280" s="108"/>
      <c r="Q280" s="108"/>
      <c r="R280" s="77"/>
      <c r="S280" s="77"/>
    </row>
    <row r="281" customHeight="1" spans="1:19">
      <c r="A281" s="88" t="s">
        <v>70</v>
      </c>
      <c r="B281" s="89" t="s">
        <v>95</v>
      </c>
      <c r="C281" s="89" t="s">
        <v>561</v>
      </c>
      <c r="D281" s="90" t="s">
        <v>1249</v>
      </c>
      <c r="E281" s="90" t="s">
        <v>960</v>
      </c>
      <c r="F281" s="90" t="s">
        <v>691</v>
      </c>
      <c r="G281" s="112">
        <v>5000</v>
      </c>
      <c r="H281" s="77">
        <v>5000</v>
      </c>
      <c r="I281" s="77">
        <v>5000</v>
      </c>
      <c r="J281" s="77"/>
      <c r="K281" s="77"/>
      <c r="L281" s="77"/>
      <c r="M281" s="77"/>
      <c r="N281" s="77">
        <v>5000</v>
      </c>
      <c r="O281" s="77">
        <v>5000</v>
      </c>
      <c r="P281" s="108"/>
      <c r="Q281" s="108"/>
      <c r="R281" s="77"/>
      <c r="S281" s="77"/>
    </row>
    <row r="282" customHeight="1" spans="1:19">
      <c r="A282" s="88" t="s">
        <v>70</v>
      </c>
      <c r="B282" s="89" t="s">
        <v>95</v>
      </c>
      <c r="C282" s="89" t="s">
        <v>561</v>
      </c>
      <c r="D282" s="90" t="s">
        <v>1242</v>
      </c>
      <c r="E282" s="90" t="s">
        <v>964</v>
      </c>
      <c r="F282" s="90" t="s">
        <v>691</v>
      </c>
      <c r="G282" s="112">
        <v>20000</v>
      </c>
      <c r="H282" s="77">
        <v>20000</v>
      </c>
      <c r="I282" s="77">
        <v>20000</v>
      </c>
      <c r="J282" s="77"/>
      <c r="K282" s="77"/>
      <c r="L282" s="77"/>
      <c r="M282" s="77"/>
      <c r="N282" s="77">
        <v>20000</v>
      </c>
      <c r="O282" s="77">
        <v>20000</v>
      </c>
      <c r="P282" s="108"/>
      <c r="Q282" s="108"/>
      <c r="R282" s="77"/>
      <c r="S282" s="77"/>
    </row>
    <row r="283" customHeight="1" spans="1:19">
      <c r="A283" s="88" t="s">
        <v>70</v>
      </c>
      <c r="B283" s="89" t="s">
        <v>95</v>
      </c>
      <c r="C283" s="89" t="s">
        <v>561</v>
      </c>
      <c r="D283" s="90" t="s">
        <v>1243</v>
      </c>
      <c r="E283" s="90" t="s">
        <v>962</v>
      </c>
      <c r="F283" s="90" t="s">
        <v>691</v>
      </c>
      <c r="G283" s="112">
        <v>4000</v>
      </c>
      <c r="H283" s="77">
        <v>4000</v>
      </c>
      <c r="I283" s="77">
        <v>4000</v>
      </c>
      <c r="J283" s="77"/>
      <c r="K283" s="77"/>
      <c r="L283" s="77"/>
      <c r="M283" s="77"/>
      <c r="N283" s="77">
        <v>4000</v>
      </c>
      <c r="O283" s="77">
        <v>4000</v>
      </c>
      <c r="P283" s="108"/>
      <c r="Q283" s="108"/>
      <c r="R283" s="77"/>
      <c r="S283" s="77"/>
    </row>
    <row r="284" customHeight="1" spans="1:19">
      <c r="A284" s="88" t="s">
        <v>70</v>
      </c>
      <c r="B284" s="89" t="s">
        <v>95</v>
      </c>
      <c r="C284" s="89" t="s">
        <v>561</v>
      </c>
      <c r="D284" s="90" t="s">
        <v>1242</v>
      </c>
      <c r="E284" s="90" t="s">
        <v>1208</v>
      </c>
      <c r="F284" s="90" t="s">
        <v>691</v>
      </c>
      <c r="G284" s="112">
        <v>20000</v>
      </c>
      <c r="H284" s="77">
        <v>20000</v>
      </c>
      <c r="I284" s="77">
        <v>20000</v>
      </c>
      <c r="J284" s="77"/>
      <c r="K284" s="77"/>
      <c r="L284" s="77"/>
      <c r="M284" s="77"/>
      <c r="N284" s="77">
        <v>20000</v>
      </c>
      <c r="O284" s="77">
        <v>20000</v>
      </c>
      <c r="P284" s="108"/>
      <c r="Q284" s="108"/>
      <c r="R284" s="77"/>
      <c r="S284" s="77"/>
    </row>
    <row r="285" customHeight="1" spans="1:19">
      <c r="A285" s="88" t="s">
        <v>70</v>
      </c>
      <c r="B285" s="89" t="s">
        <v>95</v>
      </c>
      <c r="C285" s="89" t="s">
        <v>561</v>
      </c>
      <c r="D285" s="90" t="s">
        <v>1242</v>
      </c>
      <c r="E285" s="90" t="s">
        <v>1234</v>
      </c>
      <c r="F285" s="90" t="s">
        <v>691</v>
      </c>
      <c r="G285" s="112">
        <v>30000</v>
      </c>
      <c r="H285" s="77">
        <v>30000</v>
      </c>
      <c r="I285" s="77">
        <v>30000</v>
      </c>
      <c r="J285" s="77"/>
      <c r="K285" s="77"/>
      <c r="L285" s="77"/>
      <c r="M285" s="77"/>
      <c r="N285" s="77">
        <v>30000</v>
      </c>
      <c r="O285" s="77">
        <v>30000</v>
      </c>
      <c r="P285" s="108"/>
      <c r="Q285" s="108"/>
      <c r="R285" s="77"/>
      <c r="S285" s="77"/>
    </row>
    <row r="286" customHeight="1" spans="1:19">
      <c r="A286" s="88" t="s">
        <v>70</v>
      </c>
      <c r="B286" s="89" t="s">
        <v>95</v>
      </c>
      <c r="C286" s="89" t="s">
        <v>561</v>
      </c>
      <c r="D286" s="90" t="s">
        <v>1250</v>
      </c>
      <c r="E286" s="90" t="s">
        <v>1118</v>
      </c>
      <c r="F286" s="90" t="s">
        <v>691</v>
      </c>
      <c r="G286" s="112">
        <v>85000</v>
      </c>
      <c r="H286" s="77">
        <v>85000</v>
      </c>
      <c r="I286" s="77">
        <v>85000</v>
      </c>
      <c r="J286" s="77"/>
      <c r="K286" s="77"/>
      <c r="L286" s="77"/>
      <c r="M286" s="77"/>
      <c r="N286" s="77">
        <v>85000</v>
      </c>
      <c r="O286" s="77">
        <v>85000</v>
      </c>
      <c r="P286" s="108"/>
      <c r="Q286" s="108"/>
      <c r="R286" s="77"/>
      <c r="S286" s="77"/>
    </row>
    <row r="287" customHeight="1" spans="1:19">
      <c r="A287" s="88" t="s">
        <v>70</v>
      </c>
      <c r="B287" s="89" t="s">
        <v>95</v>
      </c>
      <c r="C287" s="89" t="s">
        <v>561</v>
      </c>
      <c r="D287" s="90" t="s">
        <v>1248</v>
      </c>
      <c r="E287" s="90" t="s">
        <v>1030</v>
      </c>
      <c r="F287" s="90" t="s">
        <v>691</v>
      </c>
      <c r="G287" s="112">
        <v>199800</v>
      </c>
      <c r="H287" s="77">
        <v>199800</v>
      </c>
      <c r="I287" s="77">
        <v>199800</v>
      </c>
      <c r="J287" s="77"/>
      <c r="K287" s="77"/>
      <c r="L287" s="77"/>
      <c r="M287" s="77"/>
      <c r="N287" s="77">
        <v>199800</v>
      </c>
      <c r="O287" s="77">
        <v>199800</v>
      </c>
      <c r="P287" s="108"/>
      <c r="Q287" s="108"/>
      <c r="R287" s="77"/>
      <c r="S287" s="77"/>
    </row>
    <row r="288" customHeight="1" spans="1:19">
      <c r="A288" s="91" t="s">
        <v>255</v>
      </c>
      <c r="B288" s="92"/>
      <c r="C288" s="92"/>
      <c r="D288" s="93"/>
      <c r="E288" s="93"/>
      <c r="F288" s="93"/>
      <c r="G288" s="116"/>
      <c r="H288" s="77">
        <f>SUM(H8:H287)</f>
        <v>39918680</v>
      </c>
      <c r="I288" s="77">
        <f>SUM(I8:I287)</f>
        <v>143294130</v>
      </c>
      <c r="J288" s="77">
        <f>SUM(J8:J287)</f>
        <v>2259154</v>
      </c>
      <c r="K288" s="77"/>
      <c r="L288" s="77"/>
      <c r="M288" s="77"/>
      <c r="N288" s="77">
        <f>SUM(N8:N287)</f>
        <v>141034976</v>
      </c>
      <c r="O288" s="77">
        <f>SUM(O8:O287)</f>
        <v>141034976</v>
      </c>
      <c r="P288" s="108"/>
      <c r="Q288" s="108"/>
      <c r="R288" s="77"/>
      <c r="S288" s="77"/>
    </row>
    <row r="289" customHeight="1" spans="1:19">
      <c r="A289" s="117" t="s">
        <v>1251</v>
      </c>
      <c r="B289" s="118"/>
      <c r="C289" s="118"/>
      <c r="D289" s="117"/>
      <c r="E289" s="117"/>
      <c r="F289" s="117"/>
      <c r="G289" s="119"/>
      <c r="H289" s="120"/>
      <c r="I289" s="120"/>
      <c r="J289" s="120"/>
      <c r="K289" s="120"/>
      <c r="L289" s="120"/>
      <c r="M289" s="120"/>
      <c r="N289" s="120"/>
      <c r="O289" s="120"/>
      <c r="P289" s="120"/>
      <c r="Q289" s="120"/>
      <c r="R289" s="120"/>
      <c r="S289" s="120"/>
    </row>
  </sheetData>
  <mergeCells count="19">
    <mergeCell ref="A2:S2"/>
    <mergeCell ref="A3:H3"/>
    <mergeCell ref="I4:S4"/>
    <mergeCell ref="N5:S5"/>
    <mergeCell ref="A288:G288"/>
    <mergeCell ref="A289:S289"/>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T12"/>
  <sheetViews>
    <sheetView showZeros="0" workbookViewId="0">
      <selection activeCell="A7" sqref="$A7:$XFD1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8"/>
      <c r="B1" s="79"/>
      <c r="C1" s="79"/>
      <c r="D1" s="79"/>
      <c r="E1" s="79"/>
      <c r="F1" s="79"/>
      <c r="G1" s="79"/>
      <c r="H1" s="78"/>
      <c r="I1" s="78"/>
      <c r="J1" s="78"/>
      <c r="K1" s="78"/>
      <c r="L1" s="78"/>
      <c r="M1" s="78"/>
      <c r="N1" s="94"/>
      <c r="O1" s="78"/>
      <c r="P1" s="78"/>
      <c r="Q1" s="79"/>
      <c r="R1" s="78"/>
      <c r="S1" s="102"/>
      <c r="T1" s="102" t="s">
        <v>1252</v>
      </c>
    </row>
    <row r="2" ht="41.25" customHeight="1" spans="1:20">
      <c r="A2" s="71" t="str">
        <f>"2025"&amp;"年部门政府购买服务预算表"</f>
        <v>2025年部门政府购买服务预算表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"单位名称："&amp;"嵩明县卫生健康局"</f>
        <v>单位名称：嵩明县卫生健康局</v>
      </c>
      <c r="B3" s="81"/>
      <c r="C3" s="81"/>
      <c r="D3" s="81"/>
      <c r="E3" s="81"/>
      <c r="F3" s="81"/>
      <c r="G3" s="81"/>
      <c r="H3" s="73"/>
      <c r="I3" s="73"/>
      <c r="J3" s="73"/>
      <c r="K3" s="73"/>
      <c r="L3" s="73"/>
      <c r="M3" s="73"/>
      <c r="N3" s="94"/>
      <c r="O3" s="78"/>
      <c r="P3" s="78"/>
      <c r="Q3" s="79"/>
      <c r="R3" s="78"/>
      <c r="S3" s="103"/>
      <c r="T3" s="102" t="s">
        <v>1</v>
      </c>
    </row>
    <row r="4" ht="24" customHeight="1" spans="1:20">
      <c r="A4" s="9" t="s">
        <v>264</v>
      </c>
      <c r="B4" s="82" t="s">
        <v>265</v>
      </c>
      <c r="C4" s="82" t="s">
        <v>947</v>
      </c>
      <c r="D4" s="82" t="s">
        <v>1253</v>
      </c>
      <c r="E4" s="82" t="s">
        <v>1254</v>
      </c>
      <c r="F4" s="82" t="s">
        <v>1255</v>
      </c>
      <c r="G4" s="82" t="s">
        <v>1256</v>
      </c>
      <c r="H4" s="83" t="s">
        <v>1257</v>
      </c>
      <c r="I4" s="83" t="s">
        <v>1258</v>
      </c>
      <c r="J4" s="96" t="s">
        <v>272</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953</v>
      </c>
      <c r="M5" s="85" t="s">
        <v>954</v>
      </c>
      <c r="N5" s="98" t="s">
        <v>955</v>
      </c>
      <c r="O5" s="99" t="s">
        <v>956</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24"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4" customHeight="1" spans="1:20">
      <c r="A8" s="88" t="s">
        <v>70</v>
      </c>
      <c r="B8" s="89" t="s">
        <v>70</v>
      </c>
      <c r="C8" s="89" t="s">
        <v>303</v>
      </c>
      <c r="D8" s="89" t="s">
        <v>1227</v>
      </c>
      <c r="E8" s="89" t="s">
        <v>1259</v>
      </c>
      <c r="F8" s="89" t="s">
        <v>100</v>
      </c>
      <c r="G8" s="89" t="s">
        <v>1260</v>
      </c>
      <c r="H8" s="90" t="s">
        <v>146</v>
      </c>
      <c r="I8" s="90" t="s">
        <v>1261</v>
      </c>
      <c r="J8" s="77">
        <v>7000</v>
      </c>
      <c r="K8" s="77">
        <v>7000</v>
      </c>
      <c r="L8" s="77"/>
      <c r="M8" s="77"/>
      <c r="N8" s="77"/>
      <c r="O8" s="77"/>
      <c r="P8" s="77"/>
      <c r="Q8" s="108"/>
      <c r="R8" s="108"/>
      <c r="S8" s="77"/>
      <c r="T8" s="77"/>
    </row>
    <row r="9" ht="24" customHeight="1" spans="1:20">
      <c r="A9" s="88" t="s">
        <v>70</v>
      </c>
      <c r="B9" s="89" t="s">
        <v>81</v>
      </c>
      <c r="C9" s="89" t="s">
        <v>303</v>
      </c>
      <c r="D9" s="89" t="s">
        <v>1227</v>
      </c>
      <c r="E9" s="89" t="s">
        <v>1259</v>
      </c>
      <c r="F9" s="89" t="s">
        <v>100</v>
      </c>
      <c r="G9" s="89" t="s">
        <v>1260</v>
      </c>
      <c r="H9" s="90" t="s">
        <v>146</v>
      </c>
      <c r="I9" s="90" t="s">
        <v>1262</v>
      </c>
      <c r="J9" s="77">
        <v>5000</v>
      </c>
      <c r="K9" s="77">
        <v>5000</v>
      </c>
      <c r="L9" s="77"/>
      <c r="M9" s="77"/>
      <c r="N9" s="77"/>
      <c r="O9" s="77"/>
      <c r="P9" s="77"/>
      <c r="Q9" s="108"/>
      <c r="R9" s="108"/>
      <c r="S9" s="77"/>
      <c r="T9" s="77"/>
    </row>
    <row r="10" ht="24" customHeight="1" spans="1:20">
      <c r="A10" s="88"/>
      <c r="B10" s="89"/>
      <c r="C10" s="89"/>
      <c r="D10" s="89"/>
      <c r="E10" s="89"/>
      <c r="F10" s="89"/>
      <c r="G10" s="89"/>
      <c r="H10" s="90"/>
      <c r="I10" s="90"/>
      <c r="J10" s="77"/>
      <c r="K10" s="77"/>
      <c r="L10" s="77"/>
      <c r="M10" s="77"/>
      <c r="N10" s="77"/>
      <c r="O10" s="77"/>
      <c r="P10" s="77"/>
      <c r="Q10" s="108"/>
      <c r="R10" s="108"/>
      <c r="S10" s="77"/>
      <c r="T10" s="77"/>
    </row>
    <row r="11" ht="24" customHeight="1" spans="1:20">
      <c r="A11" s="91" t="s">
        <v>255</v>
      </c>
      <c r="B11" s="92"/>
      <c r="C11" s="92"/>
      <c r="D11" s="92"/>
      <c r="E11" s="92"/>
      <c r="F11" s="92"/>
      <c r="G11" s="92"/>
      <c r="H11" s="93"/>
      <c r="I11" s="101"/>
      <c r="J11" s="77">
        <f>SUM(J8:J10)</f>
        <v>12000</v>
      </c>
      <c r="K11" s="77">
        <f>SUM(K8:K10)</f>
        <v>12000</v>
      </c>
      <c r="L11" s="77"/>
      <c r="M11" s="77"/>
      <c r="N11" s="77"/>
      <c r="O11" s="77"/>
      <c r="P11" s="77"/>
      <c r="Q11" s="108"/>
      <c r="R11" s="108"/>
      <c r="S11" s="77"/>
      <c r="T11" s="77"/>
    </row>
    <row r="12" ht="24" customHeight="1"/>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E9"/>
  <sheetViews>
    <sheetView showZeros="0" workbookViewId="0">
      <selection activeCell="A9" sqref="A9"/>
    </sheetView>
  </sheetViews>
  <sheetFormatPr defaultColWidth="9.14166666666667" defaultRowHeight="14.25" customHeight="1" outlineLevelCol="4"/>
  <cols>
    <col min="1" max="1" width="37.7166666666667" customWidth="1"/>
    <col min="2" max="4" width="20" customWidth="1"/>
    <col min="5" max="5" width="24.475" customWidth="1"/>
  </cols>
  <sheetData>
    <row r="1" ht="17.25" customHeight="1" spans="4:5">
      <c r="D1" s="70"/>
      <c r="E1" s="2" t="s">
        <v>1263</v>
      </c>
    </row>
    <row r="2" ht="41.25" customHeight="1" spans="1:5">
      <c r="A2" s="71" t="str">
        <f>"2025"&amp;"年对下转移支付预算表"</f>
        <v>2025年对下转移支付预算表</v>
      </c>
      <c r="B2" s="3"/>
      <c r="C2" s="3"/>
      <c r="D2" s="3"/>
      <c r="E2" s="65"/>
    </row>
    <row r="3" ht="18" customHeight="1" spans="1:5">
      <c r="A3" s="72" t="str">
        <f>"单位名称："&amp;"嵩明县卫生健康局"</f>
        <v>单位名称：嵩明县卫生健康局</v>
      </c>
      <c r="B3" s="73"/>
      <c r="C3" s="73"/>
      <c r="D3" s="74"/>
      <c r="E3" s="7" t="s">
        <v>1</v>
      </c>
    </row>
    <row r="4" ht="19.5" customHeight="1" spans="1:5">
      <c r="A4" s="27" t="s">
        <v>1264</v>
      </c>
      <c r="B4" s="10" t="s">
        <v>272</v>
      </c>
      <c r="C4" s="11"/>
      <c r="D4" s="11"/>
      <c r="E4" s="67" t="s">
        <v>1265</v>
      </c>
    </row>
    <row r="5" ht="40.5" customHeight="1" spans="1:5">
      <c r="A5" s="18"/>
      <c r="B5" s="28" t="s">
        <v>55</v>
      </c>
      <c r="C5" s="9" t="s">
        <v>58</v>
      </c>
      <c r="D5" s="75" t="s">
        <v>953</v>
      </c>
      <c r="E5" s="35" t="s">
        <v>1266</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9" customHeight="1" spans="1:1">
      <c r="A9" t="s">
        <v>1267</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workbookViewId="0">
      <selection activeCell="A3" sqref="A3:H3"/>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2" t="s">
        <v>1268</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"单位名称："&amp;"嵩明县卫生健康局"</f>
        <v>单位名称：嵩明县卫生健康局</v>
      </c>
    </row>
    <row r="4" ht="44.25" customHeight="1" spans="1:10">
      <c r="A4" s="66" t="s">
        <v>1264</v>
      </c>
      <c r="B4" s="66" t="s">
        <v>564</v>
      </c>
      <c r="C4" s="66" t="s">
        <v>565</v>
      </c>
      <c r="D4" s="66" t="s">
        <v>566</v>
      </c>
      <c r="E4" s="66" t="s">
        <v>567</v>
      </c>
      <c r="F4" s="67" t="s">
        <v>568</v>
      </c>
      <c r="G4" s="66" t="s">
        <v>569</v>
      </c>
      <c r="H4" s="67" t="s">
        <v>570</v>
      </c>
      <c r="I4" s="67" t="s">
        <v>571</v>
      </c>
      <c r="J4" s="66" t="s">
        <v>572</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ht="26" customHeight="1" spans="1:1">
      <c r="A8" t="s">
        <v>1269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I58"/>
  <sheetViews>
    <sheetView showZeros="0" workbookViewId="0">
      <selection activeCell="I7" sqref="I7:I58"/>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37"/>
      <c r="B1" s="38"/>
      <c r="C1" s="38"/>
      <c r="D1" s="39"/>
      <c r="E1" s="39"/>
      <c r="F1" s="39"/>
      <c r="G1" s="38"/>
      <c r="H1" s="38"/>
      <c r="I1" s="62" t="s">
        <v>1270</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"单位名称："&amp;"嵩明县卫生健康局"</f>
        <v>单位名称：嵩明县卫生健康局</v>
      </c>
      <c r="B3" s="44"/>
      <c r="C3" s="44"/>
      <c r="D3" s="45"/>
      <c r="F3" s="42"/>
      <c r="G3" s="41"/>
      <c r="H3" s="41"/>
      <c r="I3" s="63" t="s">
        <v>1</v>
      </c>
    </row>
    <row r="4" ht="28.5" customHeight="1" spans="1:9">
      <c r="A4" s="46" t="s">
        <v>264</v>
      </c>
      <c r="B4" s="47" t="s">
        <v>265</v>
      </c>
      <c r="C4" s="48" t="s">
        <v>1271</v>
      </c>
      <c r="D4" s="46" t="s">
        <v>1272</v>
      </c>
      <c r="E4" s="46" t="s">
        <v>1273</v>
      </c>
      <c r="F4" s="46" t="s">
        <v>1274</v>
      </c>
      <c r="G4" s="47" t="s">
        <v>1275</v>
      </c>
      <c r="H4" s="35"/>
      <c r="I4" s="46"/>
    </row>
    <row r="5" ht="21" customHeight="1" spans="1:9">
      <c r="A5" s="48"/>
      <c r="B5" s="49"/>
      <c r="C5" s="49"/>
      <c r="D5" s="50"/>
      <c r="E5" s="49"/>
      <c r="F5" s="49"/>
      <c r="G5" s="47" t="s">
        <v>951</v>
      </c>
      <c r="H5" s="47" t="s">
        <v>1276</v>
      </c>
      <c r="I5" s="47" t="s">
        <v>896</v>
      </c>
    </row>
    <row r="6" ht="17.25" customHeight="1" spans="1:9">
      <c r="A6" s="51" t="s">
        <v>107</v>
      </c>
      <c r="B6" s="52" t="s">
        <v>108</v>
      </c>
      <c r="C6" s="51" t="s">
        <v>109</v>
      </c>
      <c r="D6" s="53" t="s">
        <v>110</v>
      </c>
      <c r="E6" s="51" t="s">
        <v>111</v>
      </c>
      <c r="F6" s="52" t="s">
        <v>112</v>
      </c>
      <c r="G6" s="54" t="s">
        <v>113</v>
      </c>
      <c r="H6" s="53" t="s">
        <v>114</v>
      </c>
      <c r="I6" s="53">
        <v>9</v>
      </c>
    </row>
    <row r="7" ht="19.5" customHeight="1" spans="1:9">
      <c r="A7" s="55" t="s">
        <v>70</v>
      </c>
      <c r="B7" s="31" t="s">
        <v>75</v>
      </c>
      <c r="C7" s="31" t="s">
        <v>1277</v>
      </c>
      <c r="D7" s="29" t="s">
        <v>1278</v>
      </c>
      <c r="E7" s="20" t="s">
        <v>1097</v>
      </c>
      <c r="F7" s="54" t="s">
        <v>691</v>
      </c>
      <c r="G7" s="56">
        <v>1</v>
      </c>
      <c r="H7" s="57">
        <v>250000</v>
      </c>
      <c r="I7" s="57">
        <f>G7*H7</f>
        <v>250000</v>
      </c>
    </row>
    <row r="8" ht="19.5" customHeight="1" spans="1:9">
      <c r="A8" s="55" t="s">
        <v>70</v>
      </c>
      <c r="B8" s="31" t="s">
        <v>75</v>
      </c>
      <c r="C8" s="31" t="s">
        <v>1277</v>
      </c>
      <c r="D8" s="29" t="s">
        <v>1279</v>
      </c>
      <c r="E8" s="20" t="s">
        <v>1100</v>
      </c>
      <c r="F8" s="54" t="s">
        <v>691</v>
      </c>
      <c r="G8" s="56">
        <v>1</v>
      </c>
      <c r="H8" s="57">
        <v>130000</v>
      </c>
      <c r="I8" s="57">
        <f t="shared" ref="I8:I52" si="0">G8*H8</f>
        <v>130000</v>
      </c>
    </row>
    <row r="9" customHeight="1" spans="1:9">
      <c r="A9" s="55" t="s">
        <v>70</v>
      </c>
      <c r="B9" s="31" t="s">
        <v>75</v>
      </c>
      <c r="C9" s="31" t="s">
        <v>1277</v>
      </c>
      <c r="D9" s="29" t="s">
        <v>1280</v>
      </c>
      <c r="E9" s="20" t="s">
        <v>1094</v>
      </c>
      <c r="F9" s="54" t="s">
        <v>691</v>
      </c>
      <c r="G9" s="56">
        <v>1</v>
      </c>
      <c r="H9" s="57">
        <v>300000</v>
      </c>
      <c r="I9" s="57">
        <f t="shared" si="0"/>
        <v>300000</v>
      </c>
    </row>
    <row r="10" customHeight="1" spans="1:9">
      <c r="A10" s="55" t="s">
        <v>70</v>
      </c>
      <c r="B10" s="31" t="s">
        <v>75</v>
      </c>
      <c r="C10" s="31" t="s">
        <v>1277</v>
      </c>
      <c r="D10" s="29" t="s">
        <v>1280</v>
      </c>
      <c r="E10" s="20" t="s">
        <v>1019</v>
      </c>
      <c r="F10" s="54" t="s">
        <v>691</v>
      </c>
      <c r="G10" s="56">
        <v>2</v>
      </c>
      <c r="H10" s="57">
        <v>1800000</v>
      </c>
      <c r="I10" s="57">
        <f t="shared" si="0"/>
        <v>3600000</v>
      </c>
    </row>
    <row r="11" customHeight="1" spans="1:9">
      <c r="A11" s="55" t="s">
        <v>70</v>
      </c>
      <c r="B11" s="31" t="s">
        <v>75</v>
      </c>
      <c r="C11" s="31" t="s">
        <v>1277</v>
      </c>
      <c r="D11" s="29" t="s">
        <v>1280</v>
      </c>
      <c r="E11" s="20" t="s">
        <v>1093</v>
      </c>
      <c r="F11" s="54" t="s">
        <v>691</v>
      </c>
      <c r="G11" s="56">
        <v>1</v>
      </c>
      <c r="H11" s="57">
        <v>160000</v>
      </c>
      <c r="I11" s="57">
        <f t="shared" si="0"/>
        <v>160000</v>
      </c>
    </row>
    <row r="12" customHeight="1" spans="1:9">
      <c r="A12" s="55" t="s">
        <v>70</v>
      </c>
      <c r="B12" s="31" t="s">
        <v>75</v>
      </c>
      <c r="C12" s="31" t="s">
        <v>1277</v>
      </c>
      <c r="D12" s="29" t="s">
        <v>1280</v>
      </c>
      <c r="E12" s="20" t="s">
        <v>1089</v>
      </c>
      <c r="F12" s="54" t="s">
        <v>691</v>
      </c>
      <c r="G12" s="56">
        <v>1</v>
      </c>
      <c r="H12" s="57">
        <v>300000</v>
      </c>
      <c r="I12" s="57">
        <f t="shared" si="0"/>
        <v>300000</v>
      </c>
    </row>
    <row r="13" customHeight="1" spans="1:9">
      <c r="A13" s="55" t="s">
        <v>70</v>
      </c>
      <c r="B13" s="31" t="s">
        <v>75</v>
      </c>
      <c r="C13" s="31" t="s">
        <v>1277</v>
      </c>
      <c r="D13" s="29" t="s">
        <v>1280</v>
      </c>
      <c r="E13" s="20" t="s">
        <v>1281</v>
      </c>
      <c r="F13" s="54" t="s">
        <v>691</v>
      </c>
      <c r="G13" s="56">
        <v>1</v>
      </c>
      <c r="H13" s="57">
        <v>200000</v>
      </c>
      <c r="I13" s="57">
        <f t="shared" si="0"/>
        <v>200000</v>
      </c>
    </row>
    <row r="14" customHeight="1" spans="1:9">
      <c r="A14" s="55" t="s">
        <v>70</v>
      </c>
      <c r="B14" s="31" t="s">
        <v>75</v>
      </c>
      <c r="C14" s="31" t="s">
        <v>1277</v>
      </c>
      <c r="D14" s="29" t="s">
        <v>1280</v>
      </c>
      <c r="E14" s="20" t="s">
        <v>1088</v>
      </c>
      <c r="F14" s="54" t="s">
        <v>691</v>
      </c>
      <c r="G14" s="56">
        <v>1</v>
      </c>
      <c r="H14" s="57">
        <v>300000</v>
      </c>
      <c r="I14" s="57">
        <f t="shared" si="0"/>
        <v>300000</v>
      </c>
    </row>
    <row r="15" customHeight="1" spans="1:9">
      <c r="A15" s="55" t="s">
        <v>70</v>
      </c>
      <c r="B15" s="31" t="s">
        <v>75</v>
      </c>
      <c r="C15" s="31" t="s">
        <v>1277</v>
      </c>
      <c r="D15" s="29" t="s">
        <v>1282</v>
      </c>
      <c r="E15" s="20" t="s">
        <v>1283</v>
      </c>
      <c r="F15" s="54" t="s">
        <v>691</v>
      </c>
      <c r="G15" s="56">
        <v>2</v>
      </c>
      <c r="H15" s="57">
        <v>39000</v>
      </c>
      <c r="I15" s="57">
        <f t="shared" si="0"/>
        <v>78000</v>
      </c>
    </row>
    <row r="16" customHeight="1" spans="1:9">
      <c r="A16" s="55" t="s">
        <v>70</v>
      </c>
      <c r="B16" s="31" t="s">
        <v>75</v>
      </c>
      <c r="C16" s="31" t="s">
        <v>1277</v>
      </c>
      <c r="D16" s="29" t="s">
        <v>1284</v>
      </c>
      <c r="E16" s="20" t="s">
        <v>1105</v>
      </c>
      <c r="F16" s="54" t="s">
        <v>691</v>
      </c>
      <c r="G16" s="56">
        <v>1</v>
      </c>
      <c r="H16" s="57">
        <v>250000</v>
      </c>
      <c r="I16" s="57">
        <f t="shared" si="0"/>
        <v>250000</v>
      </c>
    </row>
    <row r="17" customHeight="1" spans="1:9">
      <c r="A17" s="55" t="s">
        <v>70</v>
      </c>
      <c r="B17" s="31" t="s">
        <v>75</v>
      </c>
      <c r="C17" s="31" t="s">
        <v>1277</v>
      </c>
      <c r="D17" s="29" t="s">
        <v>1284</v>
      </c>
      <c r="E17" s="20" t="s">
        <v>1111</v>
      </c>
      <c r="F17" s="54" t="s">
        <v>691</v>
      </c>
      <c r="G17" s="56">
        <v>1</v>
      </c>
      <c r="H17" s="57">
        <v>600000</v>
      </c>
      <c r="I17" s="57">
        <f t="shared" si="0"/>
        <v>600000</v>
      </c>
    </row>
    <row r="18" customHeight="1" spans="1:9">
      <c r="A18" s="55" t="s">
        <v>70</v>
      </c>
      <c r="B18" s="31" t="s">
        <v>75</v>
      </c>
      <c r="C18" s="31" t="s">
        <v>1277</v>
      </c>
      <c r="D18" s="29" t="s">
        <v>1284</v>
      </c>
      <c r="E18" s="20" t="s">
        <v>1285</v>
      </c>
      <c r="F18" s="54" t="s">
        <v>691</v>
      </c>
      <c r="G18" s="56">
        <v>1</v>
      </c>
      <c r="H18" s="57">
        <v>20000</v>
      </c>
      <c r="I18" s="57">
        <f t="shared" si="0"/>
        <v>20000</v>
      </c>
    </row>
    <row r="19" customHeight="1" spans="1:9">
      <c r="A19" s="55" t="s">
        <v>70</v>
      </c>
      <c r="B19" s="31" t="s">
        <v>75</v>
      </c>
      <c r="C19" s="31" t="s">
        <v>1277</v>
      </c>
      <c r="D19" s="29" t="s">
        <v>1284</v>
      </c>
      <c r="E19" s="20" t="s">
        <v>1109</v>
      </c>
      <c r="F19" s="54" t="s">
        <v>691</v>
      </c>
      <c r="G19" s="56">
        <v>1</v>
      </c>
      <c r="H19" s="57">
        <f>15*10000</f>
        <v>150000</v>
      </c>
      <c r="I19" s="57">
        <f t="shared" si="0"/>
        <v>150000</v>
      </c>
    </row>
    <row r="20" customHeight="1" spans="1:9">
      <c r="A20" s="55" t="s">
        <v>70</v>
      </c>
      <c r="B20" s="31" t="s">
        <v>75</v>
      </c>
      <c r="C20" s="31" t="s">
        <v>1277</v>
      </c>
      <c r="D20" s="29" t="s">
        <v>1284</v>
      </c>
      <c r="E20" s="20" t="s">
        <v>1106</v>
      </c>
      <c r="F20" s="54" t="s">
        <v>691</v>
      </c>
      <c r="G20" s="56">
        <v>2</v>
      </c>
      <c r="H20" s="57">
        <f>20*10000</f>
        <v>200000</v>
      </c>
      <c r="I20" s="57">
        <f t="shared" si="0"/>
        <v>400000</v>
      </c>
    </row>
    <row r="21" customHeight="1" spans="1:9">
      <c r="A21" s="55" t="s">
        <v>70</v>
      </c>
      <c r="B21" s="31" t="s">
        <v>75</v>
      </c>
      <c r="C21" s="31" t="s">
        <v>1277</v>
      </c>
      <c r="D21" s="29" t="s">
        <v>1284</v>
      </c>
      <c r="E21" s="20" t="s">
        <v>1110</v>
      </c>
      <c r="F21" s="54" t="s">
        <v>691</v>
      </c>
      <c r="G21" s="56">
        <v>1</v>
      </c>
      <c r="H21" s="57">
        <v>150000</v>
      </c>
      <c r="I21" s="57">
        <f t="shared" si="0"/>
        <v>150000</v>
      </c>
    </row>
    <row r="22" customHeight="1" spans="1:9">
      <c r="A22" s="55" t="s">
        <v>70</v>
      </c>
      <c r="B22" s="31" t="s">
        <v>75</v>
      </c>
      <c r="C22" s="31" t="s">
        <v>1277</v>
      </c>
      <c r="D22" s="29" t="s">
        <v>1284</v>
      </c>
      <c r="E22" s="20" t="s">
        <v>1107</v>
      </c>
      <c r="F22" s="54" t="s">
        <v>691</v>
      </c>
      <c r="G22" s="56">
        <v>1</v>
      </c>
      <c r="H22" s="57">
        <v>300000</v>
      </c>
      <c r="I22" s="57">
        <f t="shared" si="0"/>
        <v>300000</v>
      </c>
    </row>
    <row r="23" customHeight="1" spans="1:9">
      <c r="A23" s="55" t="s">
        <v>70</v>
      </c>
      <c r="B23" s="31" t="s">
        <v>75</v>
      </c>
      <c r="C23" s="31" t="s">
        <v>1277</v>
      </c>
      <c r="D23" s="29" t="s">
        <v>1286</v>
      </c>
      <c r="E23" s="20" t="s">
        <v>1287</v>
      </c>
      <c r="F23" s="54" t="s">
        <v>691</v>
      </c>
      <c r="G23" s="56">
        <v>2</v>
      </c>
      <c r="H23" s="57">
        <v>5000</v>
      </c>
      <c r="I23" s="57">
        <f t="shared" si="0"/>
        <v>10000</v>
      </c>
    </row>
    <row r="24" customHeight="1" spans="1:9">
      <c r="A24" s="55" t="s">
        <v>70</v>
      </c>
      <c r="B24" s="31" t="s">
        <v>75</v>
      </c>
      <c r="C24" s="31" t="s">
        <v>1277</v>
      </c>
      <c r="D24" s="29" t="s">
        <v>1286</v>
      </c>
      <c r="E24" s="20" t="s">
        <v>1081</v>
      </c>
      <c r="F24" s="54" t="s">
        <v>691</v>
      </c>
      <c r="G24" s="56">
        <v>1</v>
      </c>
      <c r="H24" s="57">
        <v>100000</v>
      </c>
      <c r="I24" s="57">
        <f t="shared" si="0"/>
        <v>100000</v>
      </c>
    </row>
    <row r="25" customHeight="1" spans="1:9">
      <c r="A25" s="55" t="s">
        <v>70</v>
      </c>
      <c r="B25" s="31" t="s">
        <v>75</v>
      </c>
      <c r="C25" s="31" t="s">
        <v>1277</v>
      </c>
      <c r="D25" s="29" t="s">
        <v>1286</v>
      </c>
      <c r="E25" s="20" t="s">
        <v>1082</v>
      </c>
      <c r="F25" s="54" t="s">
        <v>691</v>
      </c>
      <c r="G25" s="56">
        <v>2</v>
      </c>
      <c r="H25" s="57">
        <v>18000</v>
      </c>
      <c r="I25" s="57">
        <f t="shared" si="0"/>
        <v>36000</v>
      </c>
    </row>
    <row r="26" customHeight="1" spans="1:9">
      <c r="A26" s="55" t="s">
        <v>70</v>
      </c>
      <c r="B26" s="31" t="s">
        <v>75</v>
      </c>
      <c r="C26" s="31" t="s">
        <v>1277</v>
      </c>
      <c r="D26" s="29" t="s">
        <v>1286</v>
      </c>
      <c r="E26" s="20" t="s">
        <v>1288</v>
      </c>
      <c r="F26" s="54" t="s">
        <v>691</v>
      </c>
      <c r="G26" s="56">
        <v>1</v>
      </c>
      <c r="H26" s="57">
        <v>10000</v>
      </c>
      <c r="I26" s="57">
        <f t="shared" si="0"/>
        <v>10000</v>
      </c>
    </row>
    <row r="27" customHeight="1" spans="1:9">
      <c r="A27" s="55" t="s">
        <v>70</v>
      </c>
      <c r="B27" s="31" t="s">
        <v>75</v>
      </c>
      <c r="C27" s="31" t="s">
        <v>1277</v>
      </c>
      <c r="D27" s="29" t="s">
        <v>1286</v>
      </c>
      <c r="E27" s="20" t="s">
        <v>1289</v>
      </c>
      <c r="F27" s="54" t="s">
        <v>691</v>
      </c>
      <c r="G27" s="56">
        <v>1</v>
      </c>
      <c r="H27" s="57">
        <v>6000</v>
      </c>
      <c r="I27" s="57">
        <f t="shared" si="0"/>
        <v>6000</v>
      </c>
    </row>
    <row r="28" customHeight="1" spans="1:9">
      <c r="A28" s="55" t="s">
        <v>70</v>
      </c>
      <c r="B28" s="31" t="s">
        <v>75</v>
      </c>
      <c r="C28" s="31" t="s">
        <v>1277</v>
      </c>
      <c r="D28" s="29" t="s">
        <v>1290</v>
      </c>
      <c r="E28" s="20" t="s">
        <v>1044</v>
      </c>
      <c r="F28" s="54" t="s">
        <v>691</v>
      </c>
      <c r="G28" s="56">
        <v>1</v>
      </c>
      <c r="H28" s="57">
        <v>200000</v>
      </c>
      <c r="I28" s="57">
        <f t="shared" si="0"/>
        <v>200000</v>
      </c>
    </row>
    <row r="29" customHeight="1" spans="1:9">
      <c r="A29" s="55" t="s">
        <v>70</v>
      </c>
      <c r="B29" s="31" t="s">
        <v>75</v>
      </c>
      <c r="C29" s="31" t="s">
        <v>1277</v>
      </c>
      <c r="D29" s="29" t="s">
        <v>1290</v>
      </c>
      <c r="E29" s="20" t="s">
        <v>1045</v>
      </c>
      <c r="F29" s="54" t="s">
        <v>691</v>
      </c>
      <c r="G29" s="56">
        <v>1</v>
      </c>
      <c r="H29" s="57">
        <v>500000</v>
      </c>
      <c r="I29" s="57">
        <f t="shared" si="0"/>
        <v>500000</v>
      </c>
    </row>
    <row r="30" customHeight="1" spans="1:9">
      <c r="A30" s="55" t="s">
        <v>70</v>
      </c>
      <c r="B30" s="31" t="s">
        <v>75</v>
      </c>
      <c r="C30" s="31" t="s">
        <v>1277</v>
      </c>
      <c r="D30" s="29" t="s">
        <v>1290</v>
      </c>
      <c r="E30" s="20" t="s">
        <v>1048</v>
      </c>
      <c r="F30" s="54" t="s">
        <v>691</v>
      </c>
      <c r="G30" s="56">
        <v>1</v>
      </c>
      <c r="H30" s="57">
        <v>700000</v>
      </c>
      <c r="I30" s="57">
        <f t="shared" si="0"/>
        <v>700000</v>
      </c>
    </row>
    <row r="31" customHeight="1" spans="1:9">
      <c r="A31" s="55" t="s">
        <v>70</v>
      </c>
      <c r="B31" s="31" t="s">
        <v>75</v>
      </c>
      <c r="C31" s="31" t="s">
        <v>1277</v>
      </c>
      <c r="D31" s="29" t="s">
        <v>1290</v>
      </c>
      <c r="E31" s="20" t="s">
        <v>1046</v>
      </c>
      <c r="F31" s="54" t="s">
        <v>691</v>
      </c>
      <c r="G31" s="56">
        <v>1</v>
      </c>
      <c r="H31" s="57">
        <v>200000</v>
      </c>
      <c r="I31" s="57">
        <f t="shared" si="0"/>
        <v>200000</v>
      </c>
    </row>
    <row r="32" customHeight="1" spans="1:9">
      <c r="A32" s="55" t="s">
        <v>70</v>
      </c>
      <c r="B32" s="31" t="s">
        <v>75</v>
      </c>
      <c r="C32" s="31" t="s">
        <v>1277</v>
      </c>
      <c r="D32" s="29" t="s">
        <v>1290</v>
      </c>
      <c r="E32" s="20" t="s">
        <v>1047</v>
      </c>
      <c r="F32" s="54" t="s">
        <v>691</v>
      </c>
      <c r="G32" s="56">
        <v>1</v>
      </c>
      <c r="H32" s="57">
        <v>200000</v>
      </c>
      <c r="I32" s="57">
        <f t="shared" si="0"/>
        <v>200000</v>
      </c>
    </row>
    <row r="33" customHeight="1" spans="1:9">
      <c r="A33" s="55" t="s">
        <v>70</v>
      </c>
      <c r="B33" s="31" t="s">
        <v>75</v>
      </c>
      <c r="C33" s="31" t="s">
        <v>1277</v>
      </c>
      <c r="D33" s="29" t="s">
        <v>1291</v>
      </c>
      <c r="E33" s="20" t="s">
        <v>1015</v>
      </c>
      <c r="F33" s="54" t="s">
        <v>691</v>
      </c>
      <c r="G33" s="56">
        <v>2</v>
      </c>
      <c r="H33" s="57">
        <v>300000</v>
      </c>
      <c r="I33" s="57">
        <f t="shared" si="0"/>
        <v>600000</v>
      </c>
    </row>
    <row r="34" customHeight="1" spans="1:9">
      <c r="A34" s="55" t="s">
        <v>70</v>
      </c>
      <c r="B34" s="31" t="s">
        <v>75</v>
      </c>
      <c r="C34" s="31" t="s">
        <v>1277</v>
      </c>
      <c r="D34" s="29" t="s">
        <v>1291</v>
      </c>
      <c r="E34" s="20" t="s">
        <v>1292</v>
      </c>
      <c r="F34" s="54" t="s">
        <v>691</v>
      </c>
      <c r="G34" s="56">
        <v>3</v>
      </c>
      <c r="H34" s="57">
        <v>5000</v>
      </c>
      <c r="I34" s="57">
        <f t="shared" si="0"/>
        <v>15000</v>
      </c>
    </row>
    <row r="35" customHeight="1" spans="1:9">
      <c r="A35" s="55" t="s">
        <v>70</v>
      </c>
      <c r="B35" s="31" t="s">
        <v>75</v>
      </c>
      <c r="C35" s="31" t="s">
        <v>1277</v>
      </c>
      <c r="D35" s="29" t="s">
        <v>1291</v>
      </c>
      <c r="E35" s="20" t="s">
        <v>1293</v>
      </c>
      <c r="F35" s="54" t="s">
        <v>691</v>
      </c>
      <c r="G35" s="56">
        <v>2</v>
      </c>
      <c r="H35" s="57">
        <v>5000</v>
      </c>
      <c r="I35" s="57">
        <f t="shared" si="0"/>
        <v>10000</v>
      </c>
    </row>
    <row r="36" customHeight="1" spans="1:9">
      <c r="A36" s="55" t="s">
        <v>70</v>
      </c>
      <c r="B36" s="31" t="s">
        <v>75</v>
      </c>
      <c r="C36" s="31" t="s">
        <v>1277</v>
      </c>
      <c r="D36" s="29" t="s">
        <v>1291</v>
      </c>
      <c r="E36" s="20" t="s">
        <v>978</v>
      </c>
      <c r="F36" s="54" t="s">
        <v>691</v>
      </c>
      <c r="G36" s="56">
        <v>1</v>
      </c>
      <c r="H36" s="57">
        <v>1300</v>
      </c>
      <c r="I36" s="57">
        <f t="shared" si="0"/>
        <v>1300</v>
      </c>
    </row>
    <row r="37" customHeight="1" spans="1:9">
      <c r="A37" s="55" t="s">
        <v>70</v>
      </c>
      <c r="B37" s="31" t="s">
        <v>75</v>
      </c>
      <c r="C37" s="31" t="s">
        <v>1277</v>
      </c>
      <c r="D37" s="29" t="s">
        <v>1294</v>
      </c>
      <c r="E37" s="20" t="s">
        <v>1295</v>
      </c>
      <c r="F37" s="54" t="s">
        <v>691</v>
      </c>
      <c r="G37" s="56">
        <v>1</v>
      </c>
      <c r="H37" s="57">
        <v>87000</v>
      </c>
      <c r="I37" s="57">
        <f t="shared" si="0"/>
        <v>87000</v>
      </c>
    </row>
    <row r="38" customHeight="1" spans="1:9">
      <c r="A38" s="55" t="s">
        <v>70</v>
      </c>
      <c r="B38" s="31" t="s">
        <v>75</v>
      </c>
      <c r="C38" s="31" t="s">
        <v>1277</v>
      </c>
      <c r="D38" s="29" t="s">
        <v>1294</v>
      </c>
      <c r="E38" s="20" t="s">
        <v>1037</v>
      </c>
      <c r="F38" s="54" t="s">
        <v>691</v>
      </c>
      <c r="G38" s="56">
        <v>2</v>
      </c>
      <c r="H38" s="57">
        <v>50000</v>
      </c>
      <c r="I38" s="57">
        <f t="shared" si="0"/>
        <v>100000</v>
      </c>
    </row>
    <row r="39" customHeight="1" spans="1:9">
      <c r="A39" s="55" t="s">
        <v>70</v>
      </c>
      <c r="B39" s="31" t="s">
        <v>75</v>
      </c>
      <c r="C39" s="31" t="s">
        <v>1277</v>
      </c>
      <c r="D39" s="29" t="s">
        <v>1294</v>
      </c>
      <c r="E39" s="20" t="s">
        <v>1296</v>
      </c>
      <c r="F39" s="54" t="s">
        <v>691</v>
      </c>
      <c r="G39" s="56">
        <v>2</v>
      </c>
      <c r="H39" s="57">
        <v>15000</v>
      </c>
      <c r="I39" s="57">
        <f t="shared" si="0"/>
        <v>30000</v>
      </c>
    </row>
    <row r="40" customHeight="1" spans="1:9">
      <c r="A40" s="55" t="s">
        <v>70</v>
      </c>
      <c r="B40" s="31" t="s">
        <v>75</v>
      </c>
      <c r="C40" s="31" t="s">
        <v>1277</v>
      </c>
      <c r="D40" s="29" t="s">
        <v>1297</v>
      </c>
      <c r="E40" s="20" t="s">
        <v>1084</v>
      </c>
      <c r="F40" s="54" t="s">
        <v>691</v>
      </c>
      <c r="G40" s="56">
        <v>1</v>
      </c>
      <c r="H40" s="57">
        <v>700000</v>
      </c>
      <c r="I40" s="57">
        <f t="shared" si="0"/>
        <v>700000</v>
      </c>
    </row>
    <row r="41" customHeight="1" spans="1:9">
      <c r="A41" s="55" t="s">
        <v>70</v>
      </c>
      <c r="B41" s="31" t="s">
        <v>75</v>
      </c>
      <c r="C41" s="31" t="s">
        <v>1277</v>
      </c>
      <c r="D41" s="29" t="s">
        <v>1298</v>
      </c>
      <c r="E41" s="20" t="s">
        <v>1013</v>
      </c>
      <c r="F41" s="54" t="s">
        <v>691</v>
      </c>
      <c r="G41" s="56">
        <v>2</v>
      </c>
      <c r="H41" s="57">
        <v>18000</v>
      </c>
      <c r="I41" s="57">
        <f t="shared" si="0"/>
        <v>36000</v>
      </c>
    </row>
    <row r="42" customHeight="1" spans="1:9">
      <c r="A42" s="55" t="s">
        <v>70</v>
      </c>
      <c r="B42" s="31" t="s">
        <v>75</v>
      </c>
      <c r="C42" s="31" t="s">
        <v>1277</v>
      </c>
      <c r="D42" s="29" t="s">
        <v>1298</v>
      </c>
      <c r="E42" s="20" t="s">
        <v>1072</v>
      </c>
      <c r="F42" s="54" t="s">
        <v>691</v>
      </c>
      <c r="G42" s="56">
        <v>1</v>
      </c>
      <c r="H42" s="57">
        <v>800000</v>
      </c>
      <c r="I42" s="57">
        <f t="shared" si="0"/>
        <v>800000</v>
      </c>
    </row>
    <row r="43" customHeight="1" spans="1:9">
      <c r="A43" s="55" t="s">
        <v>70</v>
      </c>
      <c r="B43" s="31" t="s">
        <v>75</v>
      </c>
      <c r="C43" s="31" t="s">
        <v>1277</v>
      </c>
      <c r="D43" s="29" t="s">
        <v>1298</v>
      </c>
      <c r="E43" s="20" t="s">
        <v>1061</v>
      </c>
      <c r="F43" s="54" t="s">
        <v>691</v>
      </c>
      <c r="G43" s="56">
        <v>1</v>
      </c>
      <c r="H43" s="57">
        <v>300000</v>
      </c>
      <c r="I43" s="57">
        <f t="shared" si="0"/>
        <v>300000</v>
      </c>
    </row>
    <row r="44" customHeight="1" spans="1:9">
      <c r="A44" s="55" t="s">
        <v>70</v>
      </c>
      <c r="B44" s="31" t="s">
        <v>75</v>
      </c>
      <c r="C44" s="31" t="s">
        <v>1277</v>
      </c>
      <c r="D44" s="29" t="s">
        <v>1298</v>
      </c>
      <c r="E44" s="20" t="s">
        <v>1065</v>
      </c>
      <c r="F44" s="54" t="s">
        <v>691</v>
      </c>
      <c r="G44" s="56">
        <v>1</v>
      </c>
      <c r="H44" s="57">
        <v>30000</v>
      </c>
      <c r="I44" s="57">
        <f t="shared" si="0"/>
        <v>30000</v>
      </c>
    </row>
    <row r="45" customHeight="1" spans="1:9">
      <c r="A45" s="55" t="s">
        <v>70</v>
      </c>
      <c r="B45" s="31" t="s">
        <v>75</v>
      </c>
      <c r="C45" s="31" t="s">
        <v>1277</v>
      </c>
      <c r="D45" s="29" t="s">
        <v>1298</v>
      </c>
      <c r="E45" s="20" t="s">
        <v>1013</v>
      </c>
      <c r="F45" s="54" t="s">
        <v>691</v>
      </c>
      <c r="G45" s="56">
        <v>2</v>
      </c>
      <c r="H45" s="57">
        <v>18000</v>
      </c>
      <c r="I45" s="57">
        <f t="shared" si="0"/>
        <v>36000</v>
      </c>
    </row>
    <row r="46" customHeight="1" spans="1:9">
      <c r="A46" s="55" t="s">
        <v>70</v>
      </c>
      <c r="B46" s="31" t="s">
        <v>75</v>
      </c>
      <c r="C46" s="31" t="s">
        <v>1277</v>
      </c>
      <c r="D46" s="29" t="s">
        <v>1298</v>
      </c>
      <c r="E46" s="20" t="s">
        <v>1299</v>
      </c>
      <c r="F46" s="54" t="s">
        <v>691</v>
      </c>
      <c r="G46" s="56">
        <v>10</v>
      </c>
      <c r="H46" s="57">
        <v>300</v>
      </c>
      <c r="I46" s="57">
        <f t="shared" si="0"/>
        <v>3000</v>
      </c>
    </row>
    <row r="47" customHeight="1" spans="1:9">
      <c r="A47" s="55" t="s">
        <v>70</v>
      </c>
      <c r="B47" s="31" t="s">
        <v>75</v>
      </c>
      <c r="C47" s="31" t="s">
        <v>1277</v>
      </c>
      <c r="D47" s="29" t="s">
        <v>1298</v>
      </c>
      <c r="E47" s="20" t="s">
        <v>1013</v>
      </c>
      <c r="F47" s="54" t="s">
        <v>691</v>
      </c>
      <c r="G47" s="56">
        <v>4</v>
      </c>
      <c r="H47" s="57">
        <v>13000</v>
      </c>
      <c r="I47" s="57">
        <f t="shared" si="0"/>
        <v>52000</v>
      </c>
    </row>
    <row r="48" customHeight="1" spans="1:9">
      <c r="A48" s="55" t="s">
        <v>70</v>
      </c>
      <c r="B48" s="31" t="s">
        <v>75</v>
      </c>
      <c r="C48" s="31" t="s">
        <v>1277</v>
      </c>
      <c r="D48" s="29" t="s">
        <v>1298</v>
      </c>
      <c r="E48" s="20" t="s">
        <v>1056</v>
      </c>
      <c r="F48" s="54" t="s">
        <v>691</v>
      </c>
      <c r="G48" s="56">
        <v>1</v>
      </c>
      <c r="H48" s="57">
        <v>360000</v>
      </c>
      <c r="I48" s="57">
        <f t="shared" si="0"/>
        <v>360000</v>
      </c>
    </row>
    <row r="49" customHeight="1" spans="1:9">
      <c r="A49" s="55" t="s">
        <v>70</v>
      </c>
      <c r="B49" s="31" t="s">
        <v>75</v>
      </c>
      <c r="C49" s="31" t="s">
        <v>1277</v>
      </c>
      <c r="D49" s="29" t="s">
        <v>1298</v>
      </c>
      <c r="E49" s="20" t="s">
        <v>1300</v>
      </c>
      <c r="F49" s="54" t="s">
        <v>691</v>
      </c>
      <c r="G49" s="56">
        <v>1</v>
      </c>
      <c r="H49" s="57">
        <v>30000</v>
      </c>
      <c r="I49" s="57">
        <f t="shared" si="0"/>
        <v>30000</v>
      </c>
    </row>
    <row r="50" customHeight="1" spans="1:9">
      <c r="A50" s="55" t="s">
        <v>70</v>
      </c>
      <c r="B50" s="31" t="s">
        <v>75</v>
      </c>
      <c r="C50" s="31" t="s">
        <v>1277</v>
      </c>
      <c r="D50" s="29" t="s">
        <v>1298</v>
      </c>
      <c r="E50" s="20" t="s">
        <v>1068</v>
      </c>
      <c r="F50" s="54" t="s">
        <v>691</v>
      </c>
      <c r="G50" s="56">
        <v>2</v>
      </c>
      <c r="H50" s="57">
        <v>18000</v>
      </c>
      <c r="I50" s="57">
        <f t="shared" si="0"/>
        <v>36000</v>
      </c>
    </row>
    <row r="51" customHeight="1" spans="1:9">
      <c r="A51" s="55" t="s">
        <v>70</v>
      </c>
      <c r="B51" s="31" t="s">
        <v>75</v>
      </c>
      <c r="C51" s="31" t="s">
        <v>1277</v>
      </c>
      <c r="D51" s="29" t="s">
        <v>1298</v>
      </c>
      <c r="E51" s="20" t="s">
        <v>1064</v>
      </c>
      <c r="F51" s="54" t="s">
        <v>691</v>
      </c>
      <c r="G51" s="56">
        <v>1</v>
      </c>
      <c r="H51" s="57">
        <v>200000</v>
      </c>
      <c r="I51" s="57">
        <f t="shared" si="0"/>
        <v>200000</v>
      </c>
    </row>
    <row r="52" customHeight="1" spans="1:9">
      <c r="A52" s="55" t="s">
        <v>70</v>
      </c>
      <c r="B52" s="31" t="s">
        <v>75</v>
      </c>
      <c r="C52" s="31" t="s">
        <v>1277</v>
      </c>
      <c r="D52" s="29" t="s">
        <v>1298</v>
      </c>
      <c r="E52" s="20" t="s">
        <v>1060</v>
      </c>
      <c r="F52" s="54" t="s">
        <v>691</v>
      </c>
      <c r="G52" s="56">
        <v>1</v>
      </c>
      <c r="H52" s="57">
        <v>300000</v>
      </c>
      <c r="I52" s="57">
        <f t="shared" si="0"/>
        <v>300000</v>
      </c>
    </row>
    <row r="53" customHeight="1" spans="1:9">
      <c r="A53" s="55" t="s">
        <v>70</v>
      </c>
      <c r="B53" s="31" t="s">
        <v>87</v>
      </c>
      <c r="C53" s="31" t="s">
        <v>1277</v>
      </c>
      <c r="D53" s="29" t="s">
        <v>1301</v>
      </c>
      <c r="E53" s="20" t="s">
        <v>1237</v>
      </c>
      <c r="F53" s="54" t="s">
        <v>971</v>
      </c>
      <c r="G53" s="56">
        <v>5</v>
      </c>
      <c r="H53" s="57">
        <v>7000</v>
      </c>
      <c r="I53" s="57">
        <v>35000</v>
      </c>
    </row>
    <row r="54" customHeight="1" spans="1:9">
      <c r="A54" s="55" t="s">
        <v>70</v>
      </c>
      <c r="B54" s="31" t="s">
        <v>87</v>
      </c>
      <c r="C54" s="31" t="s">
        <v>1277</v>
      </c>
      <c r="D54" s="29" t="s">
        <v>1301</v>
      </c>
      <c r="E54" s="20" t="s">
        <v>1237</v>
      </c>
      <c r="F54" s="54" t="s">
        <v>971</v>
      </c>
      <c r="G54" s="56">
        <v>6</v>
      </c>
      <c r="H54" s="57">
        <v>7000</v>
      </c>
      <c r="I54" s="57">
        <v>42000</v>
      </c>
    </row>
    <row r="55" customHeight="1" spans="1:9">
      <c r="A55" s="55" t="s">
        <v>70</v>
      </c>
      <c r="B55" s="31" t="s">
        <v>87</v>
      </c>
      <c r="C55" s="31" t="s">
        <v>1302</v>
      </c>
      <c r="D55" s="29" t="s">
        <v>1303</v>
      </c>
      <c r="E55" s="20" t="s">
        <v>1304</v>
      </c>
      <c r="F55" s="54" t="s">
        <v>1305</v>
      </c>
      <c r="G55" s="56">
        <v>4</v>
      </c>
      <c r="H55" s="57">
        <v>1000</v>
      </c>
      <c r="I55" s="57">
        <v>4000</v>
      </c>
    </row>
    <row r="56" customHeight="1" spans="1:9">
      <c r="A56" s="55" t="s">
        <v>70</v>
      </c>
      <c r="B56" s="31" t="s">
        <v>87</v>
      </c>
      <c r="C56" s="31" t="s">
        <v>1302</v>
      </c>
      <c r="D56" s="29" t="s">
        <v>1303</v>
      </c>
      <c r="E56" s="20" t="s">
        <v>1304</v>
      </c>
      <c r="F56" s="54" t="s">
        <v>1305</v>
      </c>
      <c r="G56" s="56">
        <v>4</v>
      </c>
      <c r="H56" s="57">
        <v>1000</v>
      </c>
      <c r="I56" s="57">
        <v>4000</v>
      </c>
    </row>
    <row r="57" customHeight="1" spans="1:9">
      <c r="A57" s="55"/>
      <c r="B57" s="31"/>
      <c r="C57" s="31"/>
      <c r="D57" s="29"/>
      <c r="E57" s="20"/>
      <c r="F57" s="54"/>
      <c r="G57" s="56"/>
      <c r="H57" s="57"/>
      <c r="I57" s="57"/>
    </row>
    <row r="58" customHeight="1" spans="1:9">
      <c r="A58" s="58" t="s">
        <v>55</v>
      </c>
      <c r="B58" s="59"/>
      <c r="C58" s="59"/>
      <c r="D58" s="60"/>
      <c r="E58" s="61"/>
      <c r="F58" s="61"/>
      <c r="G58" s="56"/>
      <c r="H58" s="57"/>
      <c r="I58" s="57">
        <f>SUM(I7:I57)</f>
        <v>12961300</v>
      </c>
    </row>
  </sheetData>
  <mergeCells count="10">
    <mergeCell ref="A2:I2"/>
    <mergeCell ref="A3:C3"/>
    <mergeCell ref="G4:I4"/>
    <mergeCell ref="A58:F5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A3" sqref="A3:G3"/>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1306</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"单位名称："&amp;"嵩明县卫生健康局"</f>
        <v>单位名称：嵩明县卫生健康局</v>
      </c>
      <c r="B3" s="5"/>
      <c r="C3" s="5"/>
      <c r="D3" s="5"/>
      <c r="E3" s="5"/>
      <c r="F3" s="5"/>
      <c r="G3" s="5"/>
      <c r="H3" s="6"/>
      <c r="I3" s="6"/>
      <c r="J3" s="6"/>
      <c r="K3" s="7" t="s">
        <v>1</v>
      </c>
    </row>
    <row r="4" ht="21.75" customHeight="1" spans="1:11">
      <c r="A4" s="8" t="s">
        <v>415</v>
      </c>
      <c r="B4" s="8" t="s">
        <v>267</v>
      </c>
      <c r="C4" s="8" t="s">
        <v>416</v>
      </c>
      <c r="D4" s="9" t="s">
        <v>268</v>
      </c>
      <c r="E4" s="9" t="s">
        <v>269</v>
      </c>
      <c r="F4" s="9" t="s">
        <v>417</v>
      </c>
      <c r="G4" s="9" t="s">
        <v>418</v>
      </c>
      <c r="H4" s="27" t="s">
        <v>55</v>
      </c>
      <c r="I4" s="10" t="s">
        <v>1307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255</v>
      </c>
      <c r="B10" s="33"/>
      <c r="C10" s="33"/>
      <c r="D10" s="33"/>
      <c r="E10" s="33"/>
      <c r="F10" s="33"/>
      <c r="G10" s="34"/>
      <c r="H10" s="22"/>
      <c r="I10" s="22"/>
      <c r="J10" s="22"/>
      <c r="K10" s="30"/>
    </row>
    <row r="11" customHeight="1" spans="1:1">
      <c r="A11" t="s">
        <v>1308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27"/>
  <sheetViews>
    <sheetView showZeros="0" workbookViewId="0">
      <selection activeCell="E24" sqref="E24"/>
    </sheetView>
  </sheetViews>
  <sheetFormatPr defaultColWidth="9.14166666666667" defaultRowHeight="14.25" customHeight="1" outlineLevelCol="6"/>
  <cols>
    <col min="1" max="1" width="30.775" customWidth="1"/>
    <col min="2" max="2" width="21" customWidth="1"/>
    <col min="3" max="3" width="45" customWidth="1"/>
    <col min="4" max="4" width="17" customWidth="1"/>
    <col min="5" max="7" width="23.85" customWidth="1"/>
  </cols>
  <sheetData>
    <row r="1" ht="13.5" customHeight="1" spans="4:7">
      <c r="D1" s="1"/>
      <c r="G1" s="2" t="s">
        <v>1309</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"单位名称："&amp;"嵩明县卫生健康局"</f>
        <v>单位名称：嵩明县卫生健康局</v>
      </c>
      <c r="B3" s="5"/>
      <c r="C3" s="5"/>
      <c r="D3" s="5"/>
      <c r="E3" s="6"/>
      <c r="F3" s="6"/>
      <c r="G3" s="7" t="s">
        <v>1</v>
      </c>
    </row>
    <row r="4" ht="21.75" customHeight="1" spans="1:7">
      <c r="A4" s="8" t="s">
        <v>416</v>
      </c>
      <c r="B4" s="8" t="s">
        <v>415</v>
      </c>
      <c r="C4" s="8" t="s">
        <v>267</v>
      </c>
      <c r="D4" s="9" t="s">
        <v>1310</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27" customHeight="1" spans="1:7">
      <c r="A8" s="20" t="s">
        <v>83</v>
      </c>
      <c r="B8" s="21"/>
      <c r="C8" s="21"/>
      <c r="D8" s="20"/>
      <c r="E8" s="22">
        <v>1000000</v>
      </c>
      <c r="F8" s="22"/>
      <c r="G8" s="22"/>
    </row>
    <row r="9" ht="27" customHeight="1" spans="1:7">
      <c r="A9" s="20"/>
      <c r="B9" s="20" t="s">
        <v>1311</v>
      </c>
      <c r="C9" s="20" t="s">
        <v>544</v>
      </c>
      <c r="D9" s="20" t="s">
        <v>1312</v>
      </c>
      <c r="E9" s="22">
        <v>1000000</v>
      </c>
      <c r="F9" s="22"/>
      <c r="G9" s="22"/>
    </row>
    <row r="10" ht="27" customHeight="1" spans="1:7">
      <c r="A10" s="20" t="s">
        <v>70</v>
      </c>
      <c r="B10" s="23"/>
      <c r="C10" s="23"/>
      <c r="D10" s="23"/>
      <c r="E10" s="22">
        <v>9387510</v>
      </c>
      <c r="F10" s="22"/>
      <c r="G10" s="22"/>
    </row>
    <row r="11" ht="27" customHeight="1" spans="1:7">
      <c r="A11" s="23"/>
      <c r="B11" s="20" t="s">
        <v>1313</v>
      </c>
      <c r="C11" s="20" t="s">
        <v>431</v>
      </c>
      <c r="D11" s="20" t="s">
        <v>1312</v>
      </c>
      <c r="E11" s="22">
        <v>1000000</v>
      </c>
      <c r="F11" s="22"/>
      <c r="G11" s="22"/>
    </row>
    <row r="12" ht="27" customHeight="1" spans="1:7">
      <c r="A12" s="23"/>
      <c r="B12" s="20" t="s">
        <v>1313</v>
      </c>
      <c r="C12" s="20" t="s">
        <v>433</v>
      </c>
      <c r="D12" s="20" t="s">
        <v>1312</v>
      </c>
      <c r="E12" s="22">
        <v>3000000</v>
      </c>
      <c r="F12" s="22"/>
      <c r="G12" s="22"/>
    </row>
    <row r="13" ht="27" customHeight="1" spans="1:7">
      <c r="A13" s="23"/>
      <c r="B13" s="20" t="s">
        <v>1314</v>
      </c>
      <c r="C13" s="20" t="s">
        <v>436</v>
      </c>
      <c r="D13" s="20" t="s">
        <v>1312</v>
      </c>
      <c r="E13" s="22">
        <v>1569200</v>
      </c>
      <c r="F13" s="22"/>
      <c r="G13" s="22"/>
    </row>
    <row r="14" ht="27" customHeight="1" spans="1:7">
      <c r="A14" s="23"/>
      <c r="B14" s="20" t="s">
        <v>1314</v>
      </c>
      <c r="C14" s="20" t="s">
        <v>438</v>
      </c>
      <c r="D14" s="20" t="s">
        <v>1312</v>
      </c>
      <c r="E14" s="22">
        <v>1190740</v>
      </c>
      <c r="F14" s="22"/>
      <c r="G14" s="22"/>
    </row>
    <row r="15" ht="27" customHeight="1" spans="1:7">
      <c r="A15" s="23"/>
      <c r="B15" s="20" t="s">
        <v>1314</v>
      </c>
      <c r="C15" s="20" t="s">
        <v>440</v>
      </c>
      <c r="D15" s="20" t="s">
        <v>1312</v>
      </c>
      <c r="E15" s="22">
        <v>77570</v>
      </c>
      <c r="F15" s="22"/>
      <c r="G15" s="22"/>
    </row>
    <row r="16" ht="27" customHeight="1" spans="1:7">
      <c r="A16" s="23"/>
      <c r="B16" s="20" t="s">
        <v>1311</v>
      </c>
      <c r="C16" s="20" t="s">
        <v>445</v>
      </c>
      <c r="D16" s="20" t="s">
        <v>1312</v>
      </c>
      <c r="E16" s="22">
        <v>100000</v>
      </c>
      <c r="F16" s="22"/>
      <c r="G16" s="22"/>
    </row>
    <row r="17" ht="27" customHeight="1" spans="1:7">
      <c r="A17" s="23"/>
      <c r="B17" s="20" t="s">
        <v>1311</v>
      </c>
      <c r="C17" s="20" t="s">
        <v>447</v>
      </c>
      <c r="D17" s="20" t="s">
        <v>1312</v>
      </c>
      <c r="E17" s="22">
        <v>2450000</v>
      </c>
      <c r="F17" s="22"/>
      <c r="G17" s="22"/>
    </row>
    <row r="18" ht="27" customHeight="1" spans="1:7">
      <c r="A18" s="20" t="s">
        <v>75</v>
      </c>
      <c r="B18" s="23"/>
      <c r="C18" s="23"/>
      <c r="D18" s="23"/>
      <c r="E18" s="22">
        <v>2700000</v>
      </c>
      <c r="F18" s="22"/>
      <c r="G18" s="22"/>
    </row>
    <row r="19" ht="27" customHeight="1" spans="1:7">
      <c r="A19" s="23"/>
      <c r="B19" s="20" t="s">
        <v>1311</v>
      </c>
      <c r="C19" s="20" t="s">
        <v>483</v>
      </c>
      <c r="D19" s="20" t="s">
        <v>1312</v>
      </c>
      <c r="E19" s="22">
        <v>700000</v>
      </c>
      <c r="F19" s="22"/>
      <c r="G19" s="22"/>
    </row>
    <row r="20" ht="27" customHeight="1" spans="1:7">
      <c r="A20" s="23"/>
      <c r="B20" s="20" t="s">
        <v>1311</v>
      </c>
      <c r="C20" s="20" t="s">
        <v>485</v>
      </c>
      <c r="D20" s="20" t="s">
        <v>1312</v>
      </c>
      <c r="E20" s="22">
        <v>2000000</v>
      </c>
      <c r="F20" s="22"/>
      <c r="G20" s="22"/>
    </row>
    <row r="21" ht="27" customHeight="1" spans="1:7">
      <c r="A21" s="20" t="s">
        <v>77</v>
      </c>
      <c r="B21" s="23"/>
      <c r="C21" s="23"/>
      <c r="D21" s="23"/>
      <c r="E21" s="22">
        <v>1075000</v>
      </c>
      <c r="F21" s="22"/>
      <c r="G21" s="22"/>
    </row>
    <row r="22" ht="27" customHeight="1" spans="1:7">
      <c r="A22" s="23"/>
      <c r="B22" s="20" t="s">
        <v>1313</v>
      </c>
      <c r="C22" s="20" t="s">
        <v>501</v>
      </c>
      <c r="D22" s="20" t="s">
        <v>1312</v>
      </c>
      <c r="E22" s="22">
        <v>1075000</v>
      </c>
      <c r="F22" s="22"/>
      <c r="G22" s="22"/>
    </row>
    <row r="23" ht="27" customHeight="1" spans="1:7">
      <c r="A23" s="20" t="s">
        <v>79</v>
      </c>
      <c r="B23" s="23"/>
      <c r="C23" s="23"/>
      <c r="D23" s="23"/>
      <c r="E23" s="22">
        <v>180000</v>
      </c>
      <c r="F23" s="22"/>
      <c r="G23" s="22"/>
    </row>
    <row r="24" ht="27" customHeight="1" spans="1:7">
      <c r="A24" s="23"/>
      <c r="B24" s="20" t="s">
        <v>1311</v>
      </c>
      <c r="C24" s="20" t="s">
        <v>512</v>
      </c>
      <c r="D24" s="20" t="s">
        <v>1312</v>
      </c>
      <c r="E24" s="22">
        <v>180000</v>
      </c>
      <c r="F24" s="22"/>
      <c r="G24" s="22"/>
    </row>
    <row r="25" ht="27" customHeight="1" spans="1:7">
      <c r="A25" s="20" t="s">
        <v>81</v>
      </c>
      <c r="B25" s="23"/>
      <c r="C25" s="23"/>
      <c r="D25" s="23"/>
      <c r="E25" s="22">
        <v>200000</v>
      </c>
      <c r="F25" s="22"/>
      <c r="G25" s="22"/>
    </row>
    <row r="26" ht="27" customHeight="1" spans="1:7">
      <c r="A26" s="23"/>
      <c r="B26" s="20" t="s">
        <v>1313</v>
      </c>
      <c r="C26" s="20" t="s">
        <v>514</v>
      </c>
      <c r="D26" s="20" t="s">
        <v>1312</v>
      </c>
      <c r="E26" s="22">
        <v>200000</v>
      </c>
      <c r="F26" s="22"/>
      <c r="G26" s="22"/>
    </row>
    <row r="27" ht="27" customHeight="1" spans="1:7">
      <c r="A27" s="24" t="s">
        <v>55</v>
      </c>
      <c r="B27" s="25"/>
      <c r="C27" s="25"/>
      <c r="D27" s="26"/>
      <c r="E27" s="22">
        <v>14542510</v>
      </c>
      <c r="F27" s="22"/>
      <c r="G27" s="22"/>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22"/>
  <sheetViews>
    <sheetView showGridLines="0" showZeros="0" workbookViewId="0">
      <selection activeCell="B13" sqref="B13"/>
    </sheetView>
  </sheetViews>
  <sheetFormatPr defaultColWidth="8.575" defaultRowHeight="12.75" customHeight="1"/>
  <cols>
    <col min="1" max="1" width="15.8916666666667" customWidth="1"/>
    <col min="2" max="2" width="35" customWidth="1"/>
    <col min="3" max="3" width="18.6666666666667" customWidth="1"/>
    <col min="4" max="4" width="18" customWidth="1"/>
    <col min="5" max="5" width="14" customWidth="1"/>
    <col min="6" max="8" width="12" customWidth="1"/>
    <col min="9" max="10" width="15.6666666666667" customWidth="1"/>
    <col min="11" max="14" width="14.4416666666667" customWidth="1"/>
    <col min="15" max="19" width="10.3333333333333"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"单位名称："&amp;"嵩明县卫生健康局"</f>
        <v>单位名称：嵩明县卫生健康局</v>
      </c>
      <c r="S3" s="45" t="s">
        <v>1</v>
      </c>
    </row>
    <row r="4" ht="21.75" customHeight="1" spans="1:19">
      <c r="A4" s="193" t="s">
        <v>53</v>
      </c>
      <c r="B4" s="194" t="s">
        <v>54</v>
      </c>
      <c r="C4" s="194" t="s">
        <v>55</v>
      </c>
      <c r="D4" s="195" t="s">
        <v>56</v>
      </c>
      <c r="E4" s="195"/>
      <c r="F4" s="195"/>
      <c r="G4" s="195"/>
      <c r="H4" s="195"/>
      <c r="I4" s="135"/>
      <c r="J4" s="195"/>
      <c r="K4" s="195"/>
      <c r="L4" s="195"/>
      <c r="M4" s="195"/>
      <c r="N4" s="209"/>
      <c r="O4" s="195" t="s">
        <v>45</v>
      </c>
      <c r="P4" s="195"/>
      <c r="Q4" s="195"/>
      <c r="R4" s="195"/>
      <c r="S4" s="209"/>
    </row>
    <row r="5" ht="27" customHeight="1" spans="1:19">
      <c r="A5" s="196"/>
      <c r="B5" s="197"/>
      <c r="C5" s="197"/>
      <c r="D5" s="197" t="s">
        <v>57</v>
      </c>
      <c r="E5" s="197" t="s">
        <v>58</v>
      </c>
      <c r="F5" s="197" t="s">
        <v>59</v>
      </c>
      <c r="G5" s="197" t="s">
        <v>60</v>
      </c>
      <c r="H5" s="197" t="s">
        <v>61</v>
      </c>
      <c r="I5" s="210" t="s">
        <v>62</v>
      </c>
      <c r="J5" s="211"/>
      <c r="K5" s="211"/>
      <c r="L5" s="211"/>
      <c r="M5" s="211"/>
      <c r="N5" s="212"/>
      <c r="O5" s="197" t="s">
        <v>57</v>
      </c>
      <c r="P5" s="197" t="s">
        <v>58</v>
      </c>
      <c r="Q5" s="197" t="s">
        <v>59</v>
      </c>
      <c r="R5" s="197" t="s">
        <v>60</v>
      </c>
      <c r="S5" s="197" t="s">
        <v>63</v>
      </c>
    </row>
    <row r="6" ht="30" customHeight="1" spans="1:19">
      <c r="A6" s="198"/>
      <c r="B6" s="101"/>
      <c r="C6" s="116"/>
      <c r="D6" s="116"/>
      <c r="E6" s="116"/>
      <c r="F6" s="116"/>
      <c r="G6" s="116"/>
      <c r="H6" s="116"/>
      <c r="I6" s="69" t="s">
        <v>57</v>
      </c>
      <c r="J6" s="212" t="s">
        <v>64</v>
      </c>
      <c r="K6" s="212" t="s">
        <v>65</v>
      </c>
      <c r="L6" s="212" t="s">
        <v>66</v>
      </c>
      <c r="M6" s="212" t="s">
        <v>67</v>
      </c>
      <c r="N6" s="212" t="s">
        <v>68</v>
      </c>
      <c r="O6" s="213"/>
      <c r="P6" s="213"/>
      <c r="Q6" s="213"/>
      <c r="R6" s="213"/>
      <c r="S6" s="116"/>
    </row>
    <row r="7" ht="35" customHeight="1" spans="1:19">
      <c r="A7" s="199">
        <v>1</v>
      </c>
      <c r="B7" s="199">
        <v>2</v>
      </c>
      <c r="C7" s="199">
        <v>3</v>
      </c>
      <c r="D7" s="199">
        <v>4</v>
      </c>
      <c r="E7" s="199">
        <v>5</v>
      </c>
      <c r="F7" s="199">
        <v>6</v>
      </c>
      <c r="G7" s="199">
        <v>7</v>
      </c>
      <c r="H7" s="199">
        <v>8</v>
      </c>
      <c r="I7" s="69">
        <v>9</v>
      </c>
      <c r="J7" s="199">
        <v>10</v>
      </c>
      <c r="K7" s="199">
        <v>11</v>
      </c>
      <c r="L7" s="199">
        <v>12</v>
      </c>
      <c r="M7" s="199">
        <v>13</v>
      </c>
      <c r="N7" s="199">
        <v>14</v>
      </c>
      <c r="O7" s="199">
        <v>15</v>
      </c>
      <c r="P7" s="199">
        <v>16</v>
      </c>
      <c r="Q7" s="199">
        <v>17</v>
      </c>
      <c r="R7" s="199">
        <v>18</v>
      </c>
      <c r="S7" s="199">
        <v>19</v>
      </c>
    </row>
    <row r="8" ht="35" customHeight="1" spans="1:19">
      <c r="A8" s="20" t="s">
        <v>69</v>
      </c>
      <c r="B8" s="20" t="s">
        <v>70</v>
      </c>
      <c r="C8" s="200">
        <f>C22</f>
        <v>632714620.59</v>
      </c>
      <c r="D8" s="200">
        <f t="shared" ref="D8:N8" si="0">D22</f>
        <v>632714620.59</v>
      </c>
      <c r="E8" s="200">
        <f t="shared" si="0"/>
        <v>82872012.04</v>
      </c>
      <c r="F8" s="200">
        <f t="shared" si="0"/>
        <v>200000</v>
      </c>
      <c r="G8" s="200">
        <f t="shared" si="0"/>
        <v>0</v>
      </c>
      <c r="H8" s="200">
        <f t="shared" si="0"/>
        <v>0</v>
      </c>
      <c r="I8" s="200">
        <f t="shared" si="0"/>
        <v>549642608.55</v>
      </c>
      <c r="J8" s="200">
        <f t="shared" si="0"/>
        <v>548212353.84</v>
      </c>
      <c r="K8" s="200">
        <f t="shared" si="0"/>
        <v>0</v>
      </c>
      <c r="L8" s="200">
        <f t="shared" si="0"/>
        <v>485837.11</v>
      </c>
      <c r="M8" s="200">
        <f t="shared" si="0"/>
        <v>0</v>
      </c>
      <c r="N8" s="200">
        <f t="shared" si="0"/>
        <v>944417.6</v>
      </c>
      <c r="O8" s="77"/>
      <c r="P8" s="77"/>
      <c r="Q8" s="77"/>
      <c r="R8" s="77"/>
      <c r="S8" s="77"/>
    </row>
    <row r="9" ht="35" customHeight="1" spans="1:19">
      <c r="A9" s="133" t="s">
        <v>71</v>
      </c>
      <c r="B9" s="133" t="s">
        <v>70</v>
      </c>
      <c r="C9" s="201">
        <v>16511887.27</v>
      </c>
      <c r="D9" s="202">
        <v>16511887.27</v>
      </c>
      <c r="E9" s="202">
        <v>15544839.78</v>
      </c>
      <c r="F9" s="202">
        <v>200000</v>
      </c>
      <c r="G9" s="202"/>
      <c r="H9" s="202"/>
      <c r="I9" s="202">
        <v>767047.49</v>
      </c>
      <c r="J9" s="202"/>
      <c r="K9" s="202"/>
      <c r="L9" s="202"/>
      <c r="M9" s="202"/>
      <c r="N9" s="202">
        <v>767047.49</v>
      </c>
      <c r="O9" s="77"/>
      <c r="P9" s="77"/>
      <c r="Q9" s="77"/>
      <c r="R9" s="77"/>
      <c r="S9" s="77"/>
    </row>
    <row r="10" ht="35" customHeight="1" spans="1:19">
      <c r="A10" s="133" t="s">
        <v>72</v>
      </c>
      <c r="B10" s="133" t="s">
        <v>73</v>
      </c>
      <c r="C10" s="201">
        <v>45076368.61</v>
      </c>
      <c r="D10" s="202">
        <v>45076368.61</v>
      </c>
      <c r="E10" s="202">
        <v>10727788.61</v>
      </c>
      <c r="F10" s="202"/>
      <c r="G10" s="202"/>
      <c r="H10" s="202"/>
      <c r="I10" s="202">
        <v>34348580</v>
      </c>
      <c r="J10" s="202">
        <v>34348580</v>
      </c>
      <c r="K10" s="202"/>
      <c r="L10" s="202"/>
      <c r="M10" s="202"/>
      <c r="N10" s="202"/>
      <c r="O10" s="77"/>
      <c r="P10" s="77"/>
      <c r="Q10" s="77"/>
      <c r="R10" s="77"/>
      <c r="S10" s="77"/>
    </row>
    <row r="11" ht="35" customHeight="1" spans="1:19">
      <c r="A11" s="133" t="s">
        <v>74</v>
      </c>
      <c r="B11" s="133" t="s">
        <v>75</v>
      </c>
      <c r="C11" s="201">
        <v>347048318.83</v>
      </c>
      <c r="D11" s="202">
        <v>347048318.83</v>
      </c>
      <c r="E11" s="202">
        <v>8728818.83</v>
      </c>
      <c r="F11" s="202"/>
      <c r="G11" s="202"/>
      <c r="H11" s="202"/>
      <c r="I11" s="202">
        <v>338319500</v>
      </c>
      <c r="J11" s="202">
        <v>338319500</v>
      </c>
      <c r="K11" s="202"/>
      <c r="L11" s="202"/>
      <c r="M11" s="202"/>
      <c r="N11" s="202"/>
      <c r="O11" s="77"/>
      <c r="P11" s="77"/>
      <c r="Q11" s="77"/>
      <c r="R11" s="77"/>
      <c r="S11" s="77"/>
    </row>
    <row r="12" ht="35" customHeight="1" spans="1:19">
      <c r="A12" s="133" t="s">
        <v>76</v>
      </c>
      <c r="B12" s="133" t="s">
        <v>77</v>
      </c>
      <c r="C12" s="201">
        <v>118445746</v>
      </c>
      <c r="D12" s="202">
        <v>118445746</v>
      </c>
      <c r="E12" s="202">
        <v>3295000</v>
      </c>
      <c r="F12" s="202"/>
      <c r="G12" s="202"/>
      <c r="H12" s="202"/>
      <c r="I12" s="202">
        <v>115150746</v>
      </c>
      <c r="J12" s="202">
        <v>115150746</v>
      </c>
      <c r="K12" s="202"/>
      <c r="L12" s="202"/>
      <c r="M12" s="202"/>
      <c r="N12" s="202"/>
      <c r="O12" s="77"/>
      <c r="P12" s="77"/>
      <c r="Q12" s="77"/>
      <c r="R12" s="77"/>
      <c r="S12" s="77"/>
    </row>
    <row r="13" ht="35" customHeight="1" spans="1:19">
      <c r="A13" s="133" t="s">
        <v>78</v>
      </c>
      <c r="B13" s="133" t="s">
        <v>79</v>
      </c>
      <c r="C13" s="201">
        <v>10902713.13</v>
      </c>
      <c r="D13" s="202">
        <v>10902713.13</v>
      </c>
      <c r="E13" s="202">
        <v>10710602.51</v>
      </c>
      <c r="F13" s="202"/>
      <c r="G13" s="202"/>
      <c r="H13" s="202"/>
      <c r="I13" s="202">
        <v>192110.62</v>
      </c>
      <c r="J13" s="202"/>
      <c r="K13" s="202"/>
      <c r="L13" s="202">
        <v>192110.62</v>
      </c>
      <c r="M13" s="202"/>
      <c r="N13" s="202"/>
      <c r="O13" s="77"/>
      <c r="P13" s="77"/>
      <c r="Q13" s="77"/>
      <c r="R13" s="77"/>
      <c r="S13" s="77"/>
    </row>
    <row r="14" ht="35" customHeight="1" spans="1:19">
      <c r="A14" s="133" t="s">
        <v>80</v>
      </c>
      <c r="B14" s="133" t="s">
        <v>81</v>
      </c>
      <c r="C14" s="201">
        <v>2627096.3</v>
      </c>
      <c r="D14" s="202">
        <v>2627096.3</v>
      </c>
      <c r="E14" s="202">
        <v>2155999.7</v>
      </c>
      <c r="F14" s="202"/>
      <c r="G14" s="202"/>
      <c r="H14" s="202"/>
      <c r="I14" s="202">
        <v>471096.6</v>
      </c>
      <c r="J14" s="202"/>
      <c r="K14" s="202"/>
      <c r="L14" s="202">
        <v>293726.49</v>
      </c>
      <c r="M14" s="202"/>
      <c r="N14" s="202">
        <v>177370.11</v>
      </c>
      <c r="O14" s="77"/>
      <c r="P14" s="77"/>
      <c r="Q14" s="77"/>
      <c r="R14" s="77"/>
      <c r="S14" s="77"/>
    </row>
    <row r="15" ht="35" customHeight="1" spans="1:19">
      <c r="A15" s="133" t="s">
        <v>82</v>
      </c>
      <c r="B15" s="133" t="s">
        <v>83</v>
      </c>
      <c r="C15" s="201">
        <v>20980527.84</v>
      </c>
      <c r="D15" s="202">
        <v>20980527.84</v>
      </c>
      <c r="E15" s="202">
        <v>1620000</v>
      </c>
      <c r="F15" s="202"/>
      <c r="G15" s="202"/>
      <c r="H15" s="202"/>
      <c r="I15" s="202">
        <v>19360527.84</v>
      </c>
      <c r="J15" s="202">
        <v>19360527.84</v>
      </c>
      <c r="K15" s="202"/>
      <c r="L15" s="202"/>
      <c r="M15" s="202"/>
      <c r="N15" s="202"/>
      <c r="O15" s="77"/>
      <c r="P15" s="77"/>
      <c r="Q15" s="77"/>
      <c r="R15" s="77"/>
      <c r="S15" s="77"/>
    </row>
    <row r="16" ht="35" customHeight="1" spans="1:19">
      <c r="A16" s="133" t="s">
        <v>84</v>
      </c>
      <c r="B16" s="133" t="s">
        <v>85</v>
      </c>
      <c r="C16" s="201">
        <v>21424156.33</v>
      </c>
      <c r="D16" s="202">
        <v>21424156.33</v>
      </c>
      <c r="E16" s="202">
        <v>9093156.33</v>
      </c>
      <c r="F16" s="202"/>
      <c r="G16" s="202"/>
      <c r="H16" s="202"/>
      <c r="I16" s="202">
        <v>12331000</v>
      </c>
      <c r="J16" s="202">
        <v>12331000</v>
      </c>
      <c r="K16" s="202"/>
      <c r="L16" s="202"/>
      <c r="M16" s="202"/>
      <c r="N16" s="202"/>
      <c r="O16" s="77"/>
      <c r="P16" s="77"/>
      <c r="Q16" s="77"/>
      <c r="R16" s="77"/>
      <c r="S16" s="77"/>
    </row>
    <row r="17" ht="35" customHeight="1" spans="1:19">
      <c r="A17" s="133" t="s">
        <v>86</v>
      </c>
      <c r="B17" s="133" t="s">
        <v>87</v>
      </c>
      <c r="C17" s="201">
        <v>15465843.83</v>
      </c>
      <c r="D17" s="202">
        <v>15465843.83</v>
      </c>
      <c r="E17" s="202">
        <v>4863843.83</v>
      </c>
      <c r="F17" s="202"/>
      <c r="G17" s="202"/>
      <c r="H17" s="202"/>
      <c r="I17" s="202">
        <v>10602000</v>
      </c>
      <c r="J17" s="202">
        <v>10602000</v>
      </c>
      <c r="K17" s="202"/>
      <c r="L17" s="202"/>
      <c r="M17" s="202"/>
      <c r="N17" s="202"/>
      <c r="O17" s="77"/>
      <c r="P17" s="77"/>
      <c r="Q17" s="77"/>
      <c r="R17" s="77"/>
      <c r="S17" s="77"/>
    </row>
    <row r="18" ht="35" customHeight="1" spans="1:19">
      <c r="A18" s="133" t="s">
        <v>88</v>
      </c>
      <c r="B18" s="133" t="s">
        <v>89</v>
      </c>
      <c r="C18" s="201">
        <v>9610617.45</v>
      </c>
      <c r="D18" s="202">
        <v>9610617.45</v>
      </c>
      <c r="E18" s="202">
        <v>4610617.45</v>
      </c>
      <c r="F18" s="202"/>
      <c r="G18" s="202"/>
      <c r="H18" s="202"/>
      <c r="I18" s="202">
        <v>5000000</v>
      </c>
      <c r="J18" s="202">
        <v>5000000</v>
      </c>
      <c r="K18" s="202"/>
      <c r="L18" s="202"/>
      <c r="M18" s="202"/>
      <c r="N18" s="202"/>
      <c r="O18" s="77"/>
      <c r="P18" s="77"/>
      <c r="Q18" s="77"/>
      <c r="R18" s="77"/>
      <c r="S18" s="77"/>
    </row>
    <row r="19" ht="35" customHeight="1" spans="1:19">
      <c r="A19" s="133" t="s">
        <v>90</v>
      </c>
      <c r="B19" s="133" t="s">
        <v>91</v>
      </c>
      <c r="C19" s="201">
        <v>6845031.93</v>
      </c>
      <c r="D19" s="202">
        <v>6845031.93</v>
      </c>
      <c r="E19" s="202">
        <v>2345031.93</v>
      </c>
      <c r="F19" s="202"/>
      <c r="G19" s="202"/>
      <c r="H19" s="202"/>
      <c r="I19" s="202">
        <v>4500000</v>
      </c>
      <c r="J19" s="202">
        <v>4500000</v>
      </c>
      <c r="K19" s="202"/>
      <c r="L19" s="202"/>
      <c r="M19" s="202"/>
      <c r="N19" s="202"/>
      <c r="O19" s="77"/>
      <c r="P19" s="77"/>
      <c r="Q19" s="77"/>
      <c r="R19" s="77"/>
      <c r="S19" s="77"/>
    </row>
    <row r="20" ht="35" customHeight="1" spans="1:19">
      <c r="A20" s="133" t="s">
        <v>92</v>
      </c>
      <c r="B20" s="133" t="s">
        <v>93</v>
      </c>
      <c r="C20" s="201">
        <v>7015435.07</v>
      </c>
      <c r="D20" s="202">
        <v>7015435.07</v>
      </c>
      <c r="E20" s="202">
        <v>3515435.07</v>
      </c>
      <c r="F20" s="202"/>
      <c r="G20" s="202"/>
      <c r="H20" s="202"/>
      <c r="I20" s="202">
        <v>3500000</v>
      </c>
      <c r="J20" s="202">
        <v>3500000</v>
      </c>
      <c r="K20" s="202"/>
      <c r="L20" s="202"/>
      <c r="M20" s="202"/>
      <c r="N20" s="202"/>
      <c r="O20" s="77"/>
      <c r="P20" s="77"/>
      <c r="Q20" s="77"/>
      <c r="R20" s="77"/>
      <c r="S20" s="77"/>
    </row>
    <row r="21" ht="35" customHeight="1" spans="1:19">
      <c r="A21" s="203" t="s">
        <v>94</v>
      </c>
      <c r="B21" s="203" t="s">
        <v>95</v>
      </c>
      <c r="C21" s="204">
        <v>10760878</v>
      </c>
      <c r="D21" s="205">
        <v>10760878</v>
      </c>
      <c r="E21" s="205">
        <v>5660878</v>
      </c>
      <c r="F21" s="205"/>
      <c r="G21" s="205"/>
      <c r="H21" s="205"/>
      <c r="I21" s="205">
        <v>5100000</v>
      </c>
      <c r="J21" s="205">
        <v>5100000</v>
      </c>
      <c r="K21" s="205"/>
      <c r="L21" s="205"/>
      <c r="M21" s="205"/>
      <c r="N21" s="205"/>
      <c r="O21" s="214"/>
      <c r="P21" s="214"/>
      <c r="Q21" s="214"/>
      <c r="R21" s="214"/>
      <c r="S21" s="214"/>
    </row>
    <row r="22" ht="35" customHeight="1" spans="1:19">
      <c r="A22" s="206" t="s">
        <v>55</v>
      </c>
      <c r="B22" s="207"/>
      <c r="C22" s="208">
        <f>SUM(C9:C21)</f>
        <v>632714620.59</v>
      </c>
      <c r="D22" s="208">
        <f>SUM(D9:D21)</f>
        <v>632714620.59</v>
      </c>
      <c r="E22" s="208">
        <f>SUM(E9:E21)</f>
        <v>82872012.04</v>
      </c>
      <c r="F22" s="208">
        <f>SUM(F9:F21)</f>
        <v>200000</v>
      </c>
      <c r="G22" s="208"/>
      <c r="H22" s="208"/>
      <c r="I22" s="208">
        <f>SUM(I9:I21)</f>
        <v>549642608.55</v>
      </c>
      <c r="J22" s="208">
        <f>SUM(J9:J21)</f>
        <v>548212353.84</v>
      </c>
      <c r="K22" s="208"/>
      <c r="L22" s="208">
        <f>SUM(L9:L21)</f>
        <v>485837.11</v>
      </c>
      <c r="M22" s="208"/>
      <c r="N22" s="208">
        <f>SUM(N9:N21)</f>
        <v>944417.6</v>
      </c>
      <c r="O22" s="215"/>
      <c r="P22" s="215"/>
      <c r="Q22" s="215"/>
      <c r="R22" s="215"/>
      <c r="S22" s="215"/>
    </row>
  </sheetData>
  <mergeCells count="20">
    <mergeCell ref="A1:S1"/>
    <mergeCell ref="A2:S2"/>
    <mergeCell ref="A3:B3"/>
    <mergeCell ref="D4:N4"/>
    <mergeCell ref="O4:S4"/>
    <mergeCell ref="I5:N5"/>
    <mergeCell ref="A22:B22"/>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60"/>
  <sheetViews>
    <sheetView showGridLines="0" showZeros="0" workbookViewId="0">
      <selection activeCell="J43" sqref="J43"/>
    </sheetView>
  </sheetViews>
  <sheetFormatPr defaultColWidth="8.575" defaultRowHeight="12.75" customHeight="1"/>
  <cols>
    <col min="1" max="1" width="14.275" customWidth="1"/>
    <col min="2" max="2" width="37.575" customWidth="1"/>
    <col min="3" max="6" width="18.1083333333333" customWidth="1"/>
    <col min="7" max="9" width="12.775" customWidth="1"/>
    <col min="10" max="15" width="19.3333333333333" customWidth="1"/>
  </cols>
  <sheetData>
    <row r="1" ht="17.25" customHeight="1" spans="1:1">
      <c r="A1" s="45" t="s">
        <v>96</v>
      </c>
    </row>
    <row r="2" ht="41.25" customHeight="1" spans="1:1">
      <c r="A2" s="40" t="str">
        <f>"2025"&amp;"年部门支出预算表"</f>
        <v>2025年部门支出预算表</v>
      </c>
    </row>
    <row r="3" ht="17.25" customHeight="1" spans="1:15">
      <c r="A3" s="43" t="str">
        <f>"单位名称："&amp;"嵩明县卫生健康局"</f>
        <v>单位名称：嵩明县卫生健康局</v>
      </c>
      <c r="O3" s="45" t="s">
        <v>1</v>
      </c>
    </row>
    <row r="4" ht="27" customHeight="1" spans="1:15">
      <c r="A4" s="172" t="s">
        <v>97</v>
      </c>
      <c r="B4" s="172" t="s">
        <v>98</v>
      </c>
      <c r="C4" s="172" t="s">
        <v>55</v>
      </c>
      <c r="D4" s="173" t="s">
        <v>58</v>
      </c>
      <c r="E4" s="174"/>
      <c r="F4" s="175"/>
      <c r="G4" s="176" t="s">
        <v>59</v>
      </c>
      <c r="H4" s="176" t="s">
        <v>60</v>
      </c>
      <c r="I4" s="176" t="s">
        <v>99</v>
      </c>
      <c r="J4" s="173" t="s">
        <v>62</v>
      </c>
      <c r="K4" s="174"/>
      <c r="L4" s="174"/>
      <c r="M4" s="174"/>
      <c r="N4" s="191"/>
      <c r="O4" s="192"/>
    </row>
    <row r="5" ht="42" customHeight="1" spans="1:15">
      <c r="A5" s="177"/>
      <c r="B5" s="177"/>
      <c r="C5" s="178"/>
      <c r="D5" s="179" t="s">
        <v>57</v>
      </c>
      <c r="E5" s="179" t="s">
        <v>100</v>
      </c>
      <c r="F5" s="179" t="s">
        <v>101</v>
      </c>
      <c r="G5" s="180"/>
      <c r="H5" s="180"/>
      <c r="I5" s="180"/>
      <c r="J5" s="179" t="s">
        <v>57</v>
      </c>
      <c r="K5" s="166" t="s">
        <v>102</v>
      </c>
      <c r="L5" s="166" t="s">
        <v>103</v>
      </c>
      <c r="M5" s="166" t="s">
        <v>104</v>
      </c>
      <c r="N5" s="166" t="s">
        <v>105</v>
      </c>
      <c r="O5" s="166" t="s">
        <v>106</v>
      </c>
    </row>
    <row r="6" ht="18" customHeight="1" spans="1:15">
      <c r="A6" s="51" t="s">
        <v>107</v>
      </c>
      <c r="B6" s="51" t="s">
        <v>108</v>
      </c>
      <c r="C6" s="51" t="s">
        <v>109</v>
      </c>
      <c r="D6" s="54" t="s">
        <v>110</v>
      </c>
      <c r="E6" s="54" t="s">
        <v>111</v>
      </c>
      <c r="F6" s="54" t="s">
        <v>112</v>
      </c>
      <c r="G6" s="54" t="s">
        <v>113</v>
      </c>
      <c r="H6" s="54" t="s">
        <v>114</v>
      </c>
      <c r="I6" s="54" t="s">
        <v>115</v>
      </c>
      <c r="J6" s="54" t="s">
        <v>116</v>
      </c>
      <c r="K6" s="54" t="s">
        <v>117</v>
      </c>
      <c r="L6" s="54" t="s">
        <v>118</v>
      </c>
      <c r="M6" s="54" t="s">
        <v>119</v>
      </c>
      <c r="N6" s="51" t="s">
        <v>120</v>
      </c>
      <c r="O6" s="54" t="s">
        <v>121</v>
      </c>
    </row>
    <row r="7" ht="21" customHeight="1" spans="1:15">
      <c r="A7" s="55" t="s">
        <v>122</v>
      </c>
      <c r="B7" s="55" t="s">
        <v>123</v>
      </c>
      <c r="C7" s="181">
        <f>'[1]部门支出预算表01-3'!$C$7+'[2]部门支出预算表01-3'!$C$7</f>
        <v>12038322.22</v>
      </c>
      <c r="D7" s="181">
        <f>'[1]部门支出预算表01-3'!$D$7+'[2]部门支出预算表01-3'!$D$7</f>
        <v>10327448.67</v>
      </c>
      <c r="E7" s="181">
        <f>'[1]部门支出预算表01-3'!$E$7+'[2]部门支出预算表01-3'!$E$7</f>
        <v>10327448.67</v>
      </c>
      <c r="F7" s="181"/>
      <c r="G7" s="181"/>
      <c r="H7" s="181"/>
      <c r="I7" s="181"/>
      <c r="J7" s="181">
        <f>'[1]部门支出预算表01-3'!$J$7</f>
        <v>1710873.55</v>
      </c>
      <c r="K7" s="181">
        <f>'[1]部门支出预算表01-3'!$K$7</f>
        <v>1710873.55</v>
      </c>
      <c r="L7" s="181"/>
      <c r="M7" s="181"/>
      <c r="N7" s="181"/>
      <c r="O7" s="181"/>
    </row>
    <row r="8" ht="21" customHeight="1" spans="1:15">
      <c r="A8" s="182" t="s">
        <v>124</v>
      </c>
      <c r="B8" s="182" t="s">
        <v>125</v>
      </c>
      <c r="C8" s="183">
        <f>'[1]部门支出预算表01-3'!$C$8+'[2]部门支出预算表01-3'!$C$8</f>
        <v>11557161.48</v>
      </c>
      <c r="D8" s="183">
        <f>'[1]部门支出预算表01-3'!$D$8+'[2]部门支出预算表01-3'!$D$8</f>
        <v>9949527</v>
      </c>
      <c r="E8" s="183">
        <f>'[1]部门支出预算表01-3'!$E$8+'[2]部门支出预算表01-3'!$E$8</f>
        <v>9949527</v>
      </c>
      <c r="F8" s="183"/>
      <c r="G8" s="183"/>
      <c r="H8" s="183"/>
      <c r="I8" s="183"/>
      <c r="J8" s="183">
        <f>'[1]部门支出预算表01-3'!$J$8</f>
        <v>1607634.48</v>
      </c>
      <c r="K8" s="183">
        <f>'[1]部门支出预算表01-3'!$K$8</f>
        <v>1607634.48</v>
      </c>
      <c r="L8" s="183"/>
      <c r="M8" s="183"/>
      <c r="N8" s="183"/>
      <c r="O8" s="183"/>
    </row>
    <row r="9" ht="17" customHeight="1" spans="1:15">
      <c r="A9" s="184" t="s">
        <v>126</v>
      </c>
      <c r="B9" s="184" t="s">
        <v>127</v>
      </c>
      <c r="C9" s="185">
        <f>D9+J9</f>
        <v>774496</v>
      </c>
      <c r="D9" s="185">
        <f>E9</f>
        <v>774496</v>
      </c>
      <c r="E9" s="185">
        <f>'[1]部门支出预算表01-3'!$E$9</f>
        <v>774496</v>
      </c>
      <c r="F9" s="185"/>
      <c r="G9" s="185"/>
      <c r="H9" s="185"/>
      <c r="I9" s="185"/>
      <c r="J9" s="185"/>
      <c r="K9" s="185"/>
      <c r="L9" s="185"/>
      <c r="M9" s="185"/>
      <c r="N9" s="185"/>
      <c r="O9" s="185"/>
    </row>
    <row r="10" ht="17" customHeight="1" spans="1:15">
      <c r="A10" s="184" t="s">
        <v>128</v>
      </c>
      <c r="B10" s="184" t="s">
        <v>129</v>
      </c>
      <c r="C10" s="185">
        <f t="shared" ref="C10:C55" si="0">D10+J10</f>
        <v>3742892.44</v>
      </c>
      <c r="D10" s="185">
        <f>E10</f>
        <v>3485929</v>
      </c>
      <c r="E10" s="185">
        <f>'[1]部门支出预算表01-3'!$E$10+'[2]部门支出预算表01-3'!$E$9</f>
        <v>3485929</v>
      </c>
      <c r="F10" s="185"/>
      <c r="G10" s="185"/>
      <c r="H10" s="185"/>
      <c r="I10" s="185"/>
      <c r="J10" s="185">
        <f t="shared" ref="J10:J18" si="1">K10</f>
        <v>256963.44</v>
      </c>
      <c r="K10" s="181">
        <v>256963.44</v>
      </c>
      <c r="L10" s="185"/>
      <c r="M10" s="185"/>
      <c r="N10" s="185"/>
      <c r="O10" s="185"/>
    </row>
    <row r="11" ht="17" customHeight="1" spans="1:15">
      <c r="A11" s="184" t="s">
        <v>130</v>
      </c>
      <c r="B11" s="184" t="s">
        <v>131</v>
      </c>
      <c r="C11" s="185">
        <f t="shared" si="0"/>
        <v>6691486</v>
      </c>
      <c r="D11" s="185">
        <f>E11</f>
        <v>5689102</v>
      </c>
      <c r="E11" s="185">
        <f>'[1]部门支出预算表01-3'!$E$11+'[2]部门支出预算表01-3'!$E$10</f>
        <v>5689102</v>
      </c>
      <c r="F11" s="185"/>
      <c r="G11" s="185"/>
      <c r="H11" s="185"/>
      <c r="I11" s="185"/>
      <c r="J11" s="185">
        <f t="shared" si="1"/>
        <v>1002384</v>
      </c>
      <c r="K11" s="181">
        <v>1002384</v>
      </c>
      <c r="L11" s="185"/>
      <c r="M11" s="185"/>
      <c r="N11" s="185"/>
      <c r="O11" s="185"/>
    </row>
    <row r="12" ht="17" customHeight="1" spans="1:15">
      <c r="A12" s="184" t="s">
        <v>132</v>
      </c>
      <c r="B12" s="184" t="s">
        <v>133</v>
      </c>
      <c r="C12" s="185">
        <f t="shared" si="0"/>
        <v>348287.04</v>
      </c>
      <c r="D12" s="185">
        <f>E12</f>
        <v>0</v>
      </c>
      <c r="E12" s="185"/>
      <c r="F12" s="185"/>
      <c r="G12" s="185"/>
      <c r="H12" s="185"/>
      <c r="I12" s="185"/>
      <c r="J12" s="185">
        <f t="shared" si="1"/>
        <v>348287.04</v>
      </c>
      <c r="K12" s="181">
        <v>348287.04</v>
      </c>
      <c r="L12" s="185"/>
      <c r="M12" s="185"/>
      <c r="N12" s="185"/>
      <c r="O12" s="185"/>
    </row>
    <row r="13" ht="17" customHeight="1" spans="1:15">
      <c r="A13" s="186" t="s">
        <v>134</v>
      </c>
      <c r="B13" s="186" t="s">
        <v>135</v>
      </c>
      <c r="C13" s="185">
        <f t="shared" si="0"/>
        <v>96174</v>
      </c>
      <c r="D13" s="185">
        <f>E13+F13</f>
        <v>96174</v>
      </c>
      <c r="E13" s="185">
        <f>'[1]部门支出预算表01-3'!$E$13+'[2]部门支出预算表01-3'!$E$11</f>
        <v>96174</v>
      </c>
      <c r="F13" s="185"/>
      <c r="G13" s="185"/>
      <c r="H13" s="185"/>
      <c r="I13" s="185"/>
      <c r="J13" s="185">
        <f t="shared" si="1"/>
        <v>0</v>
      </c>
      <c r="K13" s="185"/>
      <c r="L13" s="185"/>
      <c r="M13" s="185"/>
      <c r="N13" s="185"/>
      <c r="O13" s="185"/>
    </row>
    <row r="14" ht="17" customHeight="1" spans="1:15">
      <c r="A14" s="184" t="s">
        <v>136</v>
      </c>
      <c r="B14" s="184" t="s">
        <v>137</v>
      </c>
      <c r="C14" s="185">
        <f t="shared" si="0"/>
        <v>96174</v>
      </c>
      <c r="D14" s="185">
        <f t="shared" ref="D14:D55" si="2">E14+F14</f>
        <v>96174</v>
      </c>
      <c r="E14" s="185">
        <f>'[1]部门支出预算表01-3'!$E$14+'[2]部门支出预算表01-3'!$E$12</f>
        <v>96174</v>
      </c>
      <c r="F14" s="185"/>
      <c r="G14" s="185"/>
      <c r="H14" s="185"/>
      <c r="I14" s="185"/>
      <c r="J14" s="185">
        <f t="shared" si="1"/>
        <v>0</v>
      </c>
      <c r="K14" s="185"/>
      <c r="L14" s="185"/>
      <c r="M14" s="185"/>
      <c r="N14" s="185"/>
      <c r="O14" s="185"/>
    </row>
    <row r="15" ht="17" customHeight="1" spans="1:15">
      <c r="A15" s="186" t="s">
        <v>138</v>
      </c>
      <c r="B15" s="186" t="s">
        <v>139</v>
      </c>
      <c r="C15" s="185">
        <f t="shared" si="0"/>
        <v>54000</v>
      </c>
      <c r="D15" s="185">
        <f t="shared" si="2"/>
        <v>54000</v>
      </c>
      <c r="E15" s="185">
        <f>'[1]部门支出预算表01-3'!$E$15</f>
        <v>54000</v>
      </c>
      <c r="F15" s="185"/>
      <c r="G15" s="185"/>
      <c r="H15" s="185"/>
      <c r="I15" s="185"/>
      <c r="J15" s="185">
        <f t="shared" si="1"/>
        <v>0</v>
      </c>
      <c r="K15" s="185"/>
      <c r="L15" s="185"/>
      <c r="M15" s="185"/>
      <c r="N15" s="185"/>
      <c r="O15" s="185"/>
    </row>
    <row r="16" ht="17" customHeight="1" spans="1:15">
      <c r="A16" s="184" t="s">
        <v>140</v>
      </c>
      <c r="B16" s="184" t="s">
        <v>141</v>
      </c>
      <c r="C16" s="185">
        <f t="shared" si="0"/>
        <v>54000</v>
      </c>
      <c r="D16" s="185">
        <f t="shared" si="2"/>
        <v>54000</v>
      </c>
      <c r="E16" s="185">
        <f>'[1]部门支出预算表01-3'!$E$16</f>
        <v>54000</v>
      </c>
      <c r="F16" s="185"/>
      <c r="G16" s="185"/>
      <c r="H16" s="185"/>
      <c r="I16" s="185"/>
      <c r="J16" s="185">
        <f t="shared" si="1"/>
        <v>0</v>
      </c>
      <c r="K16" s="185"/>
      <c r="L16" s="185"/>
      <c r="M16" s="185"/>
      <c r="N16" s="185"/>
      <c r="O16" s="185"/>
    </row>
    <row r="17" ht="17" customHeight="1" spans="1:15">
      <c r="A17" s="186" t="s">
        <v>142</v>
      </c>
      <c r="B17" s="186" t="s">
        <v>143</v>
      </c>
      <c r="C17" s="185">
        <f t="shared" si="0"/>
        <v>330986.74</v>
      </c>
      <c r="D17" s="185">
        <f t="shared" si="2"/>
        <v>227747.67</v>
      </c>
      <c r="E17" s="185">
        <f>'[1]部门支出预算表01-3'!$E$17+'[2]部门支出预算表01-3'!$E$13</f>
        <v>227747.67</v>
      </c>
      <c r="F17" s="185"/>
      <c r="G17" s="185"/>
      <c r="H17" s="185"/>
      <c r="I17" s="185"/>
      <c r="J17" s="185">
        <f t="shared" si="1"/>
        <v>103239.07</v>
      </c>
      <c r="K17" s="181">
        <v>103239.07</v>
      </c>
      <c r="L17" s="185"/>
      <c r="M17" s="185"/>
      <c r="N17" s="185"/>
      <c r="O17" s="185"/>
    </row>
    <row r="18" ht="17" customHeight="1" spans="1:15">
      <c r="A18" s="184" t="s">
        <v>144</v>
      </c>
      <c r="B18" s="184" t="s">
        <v>143</v>
      </c>
      <c r="C18" s="185">
        <f t="shared" si="0"/>
        <v>330986.74</v>
      </c>
      <c r="D18" s="185">
        <f t="shared" si="2"/>
        <v>227747.67</v>
      </c>
      <c r="E18" s="185">
        <f>'[1]部门支出预算表01-3'!$E$18+'[2]部门支出预算表01-3'!$E$14</f>
        <v>227747.67</v>
      </c>
      <c r="F18" s="185"/>
      <c r="G18" s="185"/>
      <c r="H18" s="185"/>
      <c r="I18" s="185"/>
      <c r="J18" s="185">
        <f t="shared" si="1"/>
        <v>103239.07</v>
      </c>
      <c r="K18" s="181">
        <v>103239.07</v>
      </c>
      <c r="L18" s="185"/>
      <c r="M18" s="185"/>
      <c r="N18" s="185"/>
      <c r="O18" s="185"/>
    </row>
    <row r="19" ht="17" customHeight="1" spans="1:15">
      <c r="A19" s="187" t="s">
        <v>145</v>
      </c>
      <c r="B19" s="187" t="s">
        <v>146</v>
      </c>
      <c r="C19" s="185">
        <f t="shared" si="0"/>
        <v>572435386.42</v>
      </c>
      <c r="D19" s="185">
        <f t="shared" si="2"/>
        <v>67379904.13</v>
      </c>
      <c r="E19" s="185">
        <f>'[1]部门支出预算表01-3'!$E$19+'[2]部门支出预算表01-3'!$E$15</f>
        <v>52837394.13</v>
      </c>
      <c r="F19" s="185">
        <f>'[1]部门支出预算表01-3'!$F$19</f>
        <v>14542510</v>
      </c>
      <c r="G19" s="185"/>
      <c r="H19" s="185"/>
      <c r="I19" s="185"/>
      <c r="J19" s="185">
        <f>K19+L19+M19+N19+O19</f>
        <v>505055482.29</v>
      </c>
      <c r="K19" s="181">
        <v>505055482.29</v>
      </c>
      <c r="L19" s="185"/>
      <c r="M19" s="185"/>
      <c r="N19" s="185"/>
      <c r="O19" s="185"/>
    </row>
    <row r="20" ht="17" customHeight="1" spans="1:15">
      <c r="A20" s="186" t="s">
        <v>147</v>
      </c>
      <c r="B20" s="186" t="s">
        <v>148</v>
      </c>
      <c r="C20" s="185">
        <f t="shared" si="0"/>
        <v>4273734</v>
      </c>
      <c r="D20" s="185">
        <f t="shared" si="2"/>
        <v>4273734</v>
      </c>
      <c r="E20" s="185">
        <f>'[1]部门支出预算表01-3'!$E$20</f>
        <v>3093734</v>
      </c>
      <c r="F20" s="185">
        <f>'[1]部门支出预算表01-3'!$F$20</f>
        <v>1180000</v>
      </c>
      <c r="G20" s="185"/>
      <c r="H20" s="185"/>
      <c r="I20" s="185"/>
      <c r="J20" s="185">
        <f t="shared" ref="J20:J55" si="3">K20+L20+M20+N20+O20</f>
        <v>0</v>
      </c>
      <c r="K20" s="185"/>
      <c r="L20" s="185"/>
      <c r="M20" s="185"/>
      <c r="N20" s="185"/>
      <c r="O20" s="185"/>
    </row>
    <row r="21" ht="17" customHeight="1" spans="1:15">
      <c r="A21" s="184" t="s">
        <v>149</v>
      </c>
      <c r="B21" s="184" t="s">
        <v>150</v>
      </c>
      <c r="C21" s="185">
        <f t="shared" si="0"/>
        <v>3093734</v>
      </c>
      <c r="D21" s="185">
        <f t="shared" si="2"/>
        <v>3093734</v>
      </c>
      <c r="E21" s="185">
        <f>'[1]部门支出预算表01-3'!$E$21</f>
        <v>3093734</v>
      </c>
      <c r="F21" s="185"/>
      <c r="G21" s="185"/>
      <c r="H21" s="185"/>
      <c r="I21" s="185"/>
      <c r="J21" s="185">
        <f t="shared" si="3"/>
        <v>0</v>
      </c>
      <c r="K21" s="185"/>
      <c r="L21" s="185"/>
      <c r="M21" s="185"/>
      <c r="N21" s="185"/>
      <c r="O21" s="185"/>
    </row>
    <row r="22" ht="17" customHeight="1" spans="1:15">
      <c r="A22" s="184" t="s">
        <v>151</v>
      </c>
      <c r="B22" s="184" t="s">
        <v>152</v>
      </c>
      <c r="C22" s="185">
        <f t="shared" si="0"/>
        <v>1180000</v>
      </c>
      <c r="D22" s="185">
        <f t="shared" si="2"/>
        <v>1180000</v>
      </c>
      <c r="E22" s="185"/>
      <c r="F22" s="185">
        <f>'[1]部门支出预算表01-3'!$F$22</f>
        <v>1180000</v>
      </c>
      <c r="G22" s="185"/>
      <c r="H22" s="185"/>
      <c r="I22" s="185"/>
      <c r="J22" s="185">
        <f t="shared" si="3"/>
        <v>0</v>
      </c>
      <c r="K22" s="185"/>
      <c r="L22" s="185"/>
      <c r="M22" s="185"/>
      <c r="N22" s="185"/>
      <c r="O22" s="185"/>
    </row>
    <row r="23" ht="17" customHeight="1" spans="1:15">
      <c r="A23" s="186" t="s">
        <v>153</v>
      </c>
      <c r="B23" s="186" t="s">
        <v>154</v>
      </c>
      <c r="C23" s="185">
        <f t="shared" si="0"/>
        <v>482774761.68</v>
      </c>
      <c r="D23" s="185">
        <f t="shared" si="2"/>
        <v>12535000</v>
      </c>
      <c r="E23" s="181">
        <v>8460000</v>
      </c>
      <c r="F23" s="181">
        <v>4075000</v>
      </c>
      <c r="G23" s="185"/>
      <c r="H23" s="185"/>
      <c r="I23" s="185"/>
      <c r="J23" s="185">
        <f t="shared" si="3"/>
        <v>470239761.68</v>
      </c>
      <c r="K23" s="181">
        <v>470239761.68</v>
      </c>
      <c r="L23" s="185"/>
      <c r="M23" s="185"/>
      <c r="N23" s="185"/>
      <c r="O23" s="185"/>
    </row>
    <row r="24" ht="17" customHeight="1" spans="1:15">
      <c r="A24" s="184" t="s">
        <v>155</v>
      </c>
      <c r="B24" s="184" t="s">
        <v>156</v>
      </c>
      <c r="C24" s="185">
        <f t="shared" si="0"/>
        <v>363329015.68</v>
      </c>
      <c r="D24" s="185">
        <f t="shared" si="2"/>
        <v>8240000</v>
      </c>
      <c r="E24" s="181">
        <v>6240000</v>
      </c>
      <c r="F24" s="181">
        <v>2000000</v>
      </c>
      <c r="G24" s="185"/>
      <c r="H24" s="185"/>
      <c r="I24" s="185"/>
      <c r="J24" s="185">
        <f t="shared" si="3"/>
        <v>355089015.68</v>
      </c>
      <c r="K24" s="181">
        <v>355089015.68</v>
      </c>
      <c r="L24" s="185"/>
      <c r="M24" s="185"/>
      <c r="N24" s="185"/>
      <c r="O24" s="185"/>
    </row>
    <row r="25" ht="17" customHeight="1" spans="1:15">
      <c r="A25" s="184" t="s">
        <v>157</v>
      </c>
      <c r="B25" s="184" t="s">
        <v>158</v>
      </c>
      <c r="C25" s="185">
        <f t="shared" si="0"/>
        <v>117370746</v>
      </c>
      <c r="D25" s="185">
        <f t="shared" si="2"/>
        <v>2220000</v>
      </c>
      <c r="E25" s="181">
        <v>2220000</v>
      </c>
      <c r="F25" s="181"/>
      <c r="G25" s="185"/>
      <c r="H25" s="185"/>
      <c r="I25" s="185"/>
      <c r="J25" s="185">
        <f t="shared" si="3"/>
        <v>115150746</v>
      </c>
      <c r="K25" s="181">
        <v>115150746</v>
      </c>
      <c r="L25" s="185"/>
      <c r="M25" s="185"/>
      <c r="N25" s="185"/>
      <c r="O25" s="185"/>
    </row>
    <row r="26" ht="17" customHeight="1" spans="1:15">
      <c r="A26" s="184" t="s">
        <v>159</v>
      </c>
      <c r="B26" s="184" t="s">
        <v>160</v>
      </c>
      <c r="C26" s="185">
        <f t="shared" si="0"/>
        <v>2075000</v>
      </c>
      <c r="D26" s="185">
        <f t="shared" si="2"/>
        <v>2075000</v>
      </c>
      <c r="E26" s="181"/>
      <c r="F26" s="181">
        <v>2075000</v>
      </c>
      <c r="G26" s="185"/>
      <c r="H26" s="185"/>
      <c r="I26" s="185"/>
      <c r="J26" s="185">
        <f t="shared" si="3"/>
        <v>0</v>
      </c>
      <c r="K26" s="185"/>
      <c r="L26" s="185"/>
      <c r="M26" s="185"/>
      <c r="N26" s="185"/>
      <c r="O26" s="185"/>
    </row>
    <row r="27" ht="17" customHeight="1" spans="1:15">
      <c r="A27" s="186" t="s">
        <v>161</v>
      </c>
      <c r="B27" s="186" t="s">
        <v>162</v>
      </c>
      <c r="C27" s="185">
        <f t="shared" si="0"/>
        <v>20773884</v>
      </c>
      <c r="D27" s="185">
        <f t="shared" si="2"/>
        <v>20509922</v>
      </c>
      <c r="E27" s="185">
        <f>'[1]部门支出预算表01-3'!$E$27+'[2]部门支出预算表01-3'!$E$16</f>
        <v>20509922</v>
      </c>
      <c r="F27" s="185"/>
      <c r="G27" s="185"/>
      <c r="H27" s="185"/>
      <c r="I27" s="185"/>
      <c r="J27" s="185">
        <f t="shared" si="3"/>
        <v>263962</v>
      </c>
      <c r="K27" s="185"/>
      <c r="L27" s="185"/>
      <c r="M27" s="185"/>
      <c r="N27" s="185"/>
      <c r="O27" s="181">
        <v>263962</v>
      </c>
    </row>
    <row r="28" ht="17" customHeight="1" spans="1:15">
      <c r="A28" s="184" t="s">
        <v>163</v>
      </c>
      <c r="B28" s="184" t="s">
        <v>164</v>
      </c>
      <c r="C28" s="185">
        <f t="shared" si="0"/>
        <v>60936002</v>
      </c>
      <c r="D28" s="185">
        <f t="shared" si="2"/>
        <v>19694702</v>
      </c>
      <c r="E28" s="185">
        <f>'[2]部门支出预算表01-3'!$E$17</f>
        <v>19694702</v>
      </c>
      <c r="F28" s="185"/>
      <c r="G28" s="185"/>
      <c r="H28" s="185"/>
      <c r="I28" s="185"/>
      <c r="J28" s="185">
        <f t="shared" si="3"/>
        <v>41241300</v>
      </c>
      <c r="K28" s="185">
        <f>'[2]部门支出预算表01-3'!$K$17</f>
        <v>41033000</v>
      </c>
      <c r="L28" s="185"/>
      <c r="M28" s="185"/>
      <c r="N28" s="185"/>
      <c r="O28" s="181">
        <v>208300</v>
      </c>
    </row>
    <row r="29" ht="17" customHeight="1" spans="1:15">
      <c r="A29" s="184" t="s">
        <v>165</v>
      </c>
      <c r="B29" s="184" t="s">
        <v>166</v>
      </c>
      <c r="C29" s="185">
        <f t="shared" si="0"/>
        <v>870882</v>
      </c>
      <c r="D29" s="185">
        <f t="shared" si="2"/>
        <v>815220</v>
      </c>
      <c r="E29" s="185">
        <f>'[1]部门支出预算表01-3'!$E$29</f>
        <v>815220</v>
      </c>
      <c r="F29" s="185"/>
      <c r="G29" s="185"/>
      <c r="H29" s="185"/>
      <c r="I29" s="185"/>
      <c r="J29" s="185">
        <f t="shared" si="3"/>
        <v>55662</v>
      </c>
      <c r="K29" s="185"/>
      <c r="L29" s="185"/>
      <c r="M29" s="185"/>
      <c r="N29" s="185"/>
      <c r="O29" s="181">
        <v>55662</v>
      </c>
    </row>
    <row r="30" ht="17" customHeight="1" spans="1:15">
      <c r="A30" s="186" t="s">
        <v>167</v>
      </c>
      <c r="B30" s="186" t="s">
        <v>168</v>
      </c>
      <c r="C30" s="185">
        <f t="shared" si="0"/>
        <v>57169860.81</v>
      </c>
      <c r="D30" s="185">
        <f t="shared" si="2"/>
        <v>21663632</v>
      </c>
      <c r="E30" s="181">
        <v>15213632</v>
      </c>
      <c r="F30" s="181">
        <v>6450000</v>
      </c>
      <c r="G30" s="185"/>
      <c r="H30" s="185"/>
      <c r="I30" s="185"/>
      <c r="J30" s="185">
        <f t="shared" si="3"/>
        <v>35506228.81</v>
      </c>
      <c r="K30" s="181">
        <v>34348580</v>
      </c>
      <c r="L30" s="181"/>
      <c r="M30" s="181">
        <v>485837.11</v>
      </c>
      <c r="N30" s="181"/>
      <c r="O30" s="181">
        <v>671811.7</v>
      </c>
    </row>
    <row r="31" ht="17" customHeight="1" spans="1:15">
      <c r="A31" s="184" t="s">
        <v>169</v>
      </c>
      <c r="B31" s="184" t="s">
        <v>170</v>
      </c>
      <c r="C31" s="185">
        <f t="shared" si="0"/>
        <v>6891660</v>
      </c>
      <c r="D31" s="185">
        <f t="shared" si="2"/>
        <v>6878529</v>
      </c>
      <c r="E31" s="181">
        <v>6878529</v>
      </c>
      <c r="F31" s="181"/>
      <c r="G31" s="185"/>
      <c r="H31" s="185"/>
      <c r="I31" s="185"/>
      <c r="J31" s="185">
        <f t="shared" si="3"/>
        <v>13131</v>
      </c>
      <c r="K31" s="181"/>
      <c r="L31" s="181"/>
      <c r="M31" s="181">
        <v>13131</v>
      </c>
      <c r="N31" s="181"/>
      <c r="O31" s="181"/>
    </row>
    <row r="32" ht="17" customHeight="1" spans="1:15">
      <c r="A32" s="184" t="s">
        <v>171</v>
      </c>
      <c r="B32" s="184" t="s">
        <v>172</v>
      </c>
      <c r="C32" s="185">
        <f t="shared" si="0"/>
        <v>1506392.21</v>
      </c>
      <c r="D32" s="185">
        <f t="shared" si="2"/>
        <v>1337666</v>
      </c>
      <c r="E32" s="181">
        <v>1337666</v>
      </c>
      <c r="F32" s="181"/>
      <c r="G32" s="185"/>
      <c r="H32" s="185"/>
      <c r="I32" s="185"/>
      <c r="J32" s="185">
        <f t="shared" si="3"/>
        <v>168726.21</v>
      </c>
      <c r="K32" s="181"/>
      <c r="L32" s="181"/>
      <c r="M32" s="181"/>
      <c r="N32" s="181"/>
      <c r="O32" s="181">
        <v>168726.21</v>
      </c>
    </row>
    <row r="33" ht="17" customHeight="1" spans="1:15">
      <c r="A33" s="184" t="s">
        <v>173</v>
      </c>
      <c r="B33" s="184" t="s">
        <v>174</v>
      </c>
      <c r="C33" s="185">
        <f t="shared" si="0"/>
        <v>41346017</v>
      </c>
      <c r="D33" s="185">
        <f t="shared" si="2"/>
        <v>6997437</v>
      </c>
      <c r="E33" s="181">
        <v>6997437</v>
      </c>
      <c r="F33" s="181"/>
      <c r="G33" s="185"/>
      <c r="H33" s="185"/>
      <c r="I33" s="185"/>
      <c r="J33" s="185">
        <f t="shared" si="3"/>
        <v>34348580</v>
      </c>
      <c r="K33" s="181">
        <v>34348580</v>
      </c>
      <c r="L33" s="181"/>
      <c r="M33" s="181"/>
      <c r="N33" s="181"/>
      <c r="O33" s="181"/>
    </row>
    <row r="34" ht="17" customHeight="1" spans="1:15">
      <c r="A34" s="184" t="s">
        <v>175</v>
      </c>
      <c r="B34" s="184" t="s">
        <v>176</v>
      </c>
      <c r="C34" s="185">
        <f t="shared" si="0"/>
        <v>3673640.23</v>
      </c>
      <c r="D34" s="185">
        <f t="shared" si="2"/>
        <v>3350000</v>
      </c>
      <c r="E34" s="181"/>
      <c r="F34" s="181">
        <v>3350000</v>
      </c>
      <c r="G34" s="185"/>
      <c r="H34" s="185"/>
      <c r="I34" s="185"/>
      <c r="J34" s="185">
        <f t="shared" si="3"/>
        <v>323640.23</v>
      </c>
      <c r="K34" s="181"/>
      <c r="L34" s="181"/>
      <c r="M34" s="181">
        <v>323640.23</v>
      </c>
      <c r="N34" s="181"/>
      <c r="O34" s="181"/>
    </row>
    <row r="35" ht="17" customHeight="1" spans="1:15">
      <c r="A35" s="184" t="s">
        <v>177</v>
      </c>
      <c r="B35" s="184" t="s">
        <v>178</v>
      </c>
      <c r="C35" s="185">
        <f t="shared" si="0"/>
        <v>248979.62</v>
      </c>
      <c r="D35" s="185">
        <f t="shared" si="2"/>
        <v>100000</v>
      </c>
      <c r="E35" s="181"/>
      <c r="F35" s="181">
        <v>100000</v>
      </c>
      <c r="G35" s="185"/>
      <c r="H35" s="185"/>
      <c r="I35" s="185"/>
      <c r="J35" s="185">
        <f t="shared" si="3"/>
        <v>148979.62</v>
      </c>
      <c r="K35" s="181"/>
      <c r="L35" s="181"/>
      <c r="M35" s="181">
        <v>148979.62</v>
      </c>
      <c r="N35" s="181"/>
      <c r="O35" s="181"/>
    </row>
    <row r="36" ht="17" customHeight="1" spans="1:15">
      <c r="A36" s="184" t="s">
        <v>179</v>
      </c>
      <c r="B36" s="184" t="s">
        <v>180</v>
      </c>
      <c r="C36" s="185">
        <f t="shared" si="0"/>
        <v>3503085.49</v>
      </c>
      <c r="D36" s="185">
        <f t="shared" si="2"/>
        <v>3000000</v>
      </c>
      <c r="E36" s="181"/>
      <c r="F36" s="181">
        <v>3000000</v>
      </c>
      <c r="G36" s="185"/>
      <c r="H36" s="185"/>
      <c r="I36" s="185"/>
      <c r="J36" s="185">
        <f t="shared" si="3"/>
        <v>503085.49</v>
      </c>
      <c r="K36" s="181"/>
      <c r="L36" s="181"/>
      <c r="M36" s="181"/>
      <c r="N36" s="181"/>
      <c r="O36" s="181">
        <v>503085.49</v>
      </c>
    </row>
    <row r="37" ht="17" customHeight="1" spans="1:15">
      <c r="A37" s="184" t="s">
        <v>181</v>
      </c>
      <c r="B37" s="184" t="s">
        <v>182</v>
      </c>
      <c r="C37" s="185">
        <f t="shared" si="0"/>
        <v>86.26</v>
      </c>
      <c r="D37" s="185">
        <f t="shared" si="2"/>
        <v>0</v>
      </c>
      <c r="E37" s="181"/>
      <c r="F37" s="181"/>
      <c r="G37" s="185"/>
      <c r="H37" s="185"/>
      <c r="I37" s="185"/>
      <c r="J37" s="185">
        <f t="shared" si="3"/>
        <v>86.26</v>
      </c>
      <c r="K37" s="181"/>
      <c r="L37" s="181"/>
      <c r="M37" s="181">
        <v>86.26</v>
      </c>
      <c r="N37" s="181"/>
      <c r="O37" s="181"/>
    </row>
    <row r="38" ht="17" customHeight="1" spans="1:15">
      <c r="A38" s="186" t="s">
        <v>183</v>
      </c>
      <c r="B38" s="186" t="s">
        <v>184</v>
      </c>
      <c r="C38" s="185">
        <f t="shared" si="0"/>
        <v>3134218</v>
      </c>
      <c r="D38" s="185">
        <f t="shared" si="2"/>
        <v>3134218</v>
      </c>
      <c r="E38" s="181">
        <v>296708</v>
      </c>
      <c r="F38" s="181">
        <v>2837510</v>
      </c>
      <c r="G38" s="185"/>
      <c r="H38" s="185"/>
      <c r="I38" s="185"/>
      <c r="J38" s="185">
        <f t="shared" si="3"/>
        <v>0</v>
      </c>
      <c r="K38" s="185"/>
      <c r="L38" s="185"/>
      <c r="M38" s="185"/>
      <c r="N38" s="185"/>
      <c r="O38" s="185"/>
    </row>
    <row r="39" ht="17" customHeight="1" spans="1:15">
      <c r="A39" s="184" t="s">
        <v>185</v>
      </c>
      <c r="B39" s="184" t="s">
        <v>186</v>
      </c>
      <c r="C39" s="185">
        <f t="shared" si="0"/>
        <v>296708</v>
      </c>
      <c r="D39" s="185">
        <f t="shared" si="2"/>
        <v>296708</v>
      </c>
      <c r="E39" s="181">
        <v>296708</v>
      </c>
      <c r="F39" s="181"/>
      <c r="G39" s="185"/>
      <c r="H39" s="185"/>
      <c r="I39" s="185"/>
      <c r="J39" s="185">
        <f t="shared" si="3"/>
        <v>0</v>
      </c>
      <c r="K39" s="185"/>
      <c r="L39" s="185"/>
      <c r="M39" s="185"/>
      <c r="N39" s="185"/>
      <c r="O39" s="185"/>
    </row>
    <row r="40" ht="17" customHeight="1" spans="1:15">
      <c r="A40" s="184" t="s">
        <v>187</v>
      </c>
      <c r="B40" s="184" t="s">
        <v>188</v>
      </c>
      <c r="C40" s="185">
        <f t="shared" si="0"/>
        <v>2837510</v>
      </c>
      <c r="D40" s="185">
        <f t="shared" si="2"/>
        <v>2837510</v>
      </c>
      <c r="E40" s="181"/>
      <c r="F40" s="181">
        <v>2837510</v>
      </c>
      <c r="G40" s="185"/>
      <c r="H40" s="185"/>
      <c r="I40" s="185"/>
      <c r="J40" s="185">
        <f t="shared" si="3"/>
        <v>0</v>
      </c>
      <c r="K40" s="185"/>
      <c r="L40" s="185"/>
      <c r="M40" s="185"/>
      <c r="N40" s="185"/>
      <c r="O40" s="185"/>
    </row>
    <row r="41" ht="17" customHeight="1" spans="1:15">
      <c r="A41" s="186" t="s">
        <v>189</v>
      </c>
      <c r="B41" s="186" t="s">
        <v>190</v>
      </c>
      <c r="C41" s="185">
        <f t="shared" si="0"/>
        <v>0</v>
      </c>
      <c r="D41" s="185">
        <f t="shared" si="2"/>
        <v>0</v>
      </c>
      <c r="E41" s="185"/>
      <c r="F41" s="185"/>
      <c r="G41" s="185"/>
      <c r="H41" s="185"/>
      <c r="I41" s="185"/>
      <c r="J41" s="185">
        <f t="shared" si="3"/>
        <v>0</v>
      </c>
      <c r="K41" s="185"/>
      <c r="L41" s="185"/>
      <c r="M41" s="185"/>
      <c r="N41" s="185"/>
      <c r="O41" s="185"/>
    </row>
    <row r="42" ht="17" customHeight="1" spans="1:15">
      <c r="A42" s="184" t="s">
        <v>191</v>
      </c>
      <c r="B42" s="184" t="s">
        <v>192</v>
      </c>
      <c r="C42" s="185">
        <f t="shared" si="0"/>
        <v>424266.1</v>
      </c>
      <c r="D42" s="185">
        <f t="shared" si="2"/>
        <v>424266.1</v>
      </c>
      <c r="E42" s="185">
        <f>'[1]部门支出预算表01-3'!$E$42</f>
        <v>424266.1</v>
      </c>
      <c r="F42" s="185"/>
      <c r="G42" s="185"/>
      <c r="H42" s="185"/>
      <c r="I42" s="185"/>
      <c r="J42" s="185">
        <f t="shared" si="3"/>
        <v>0</v>
      </c>
      <c r="K42" s="185"/>
      <c r="L42" s="185"/>
      <c r="M42" s="185"/>
      <c r="N42" s="185"/>
      <c r="O42" s="185"/>
    </row>
    <row r="43" ht="17" customHeight="1" spans="1:15">
      <c r="A43" s="184" t="s">
        <v>193</v>
      </c>
      <c r="B43" s="184" t="s">
        <v>194</v>
      </c>
      <c r="C43" s="185">
        <f t="shared" si="0"/>
        <v>2962870.88</v>
      </c>
      <c r="D43" s="185">
        <f t="shared" si="2"/>
        <v>2962870.88</v>
      </c>
      <c r="E43" s="185">
        <f>'[1]部门支出预算表01-3'!$E$43+'[2]部门支出预算表01-3'!$E$19</f>
        <v>2962870.88</v>
      </c>
      <c r="F43" s="185"/>
      <c r="G43" s="185"/>
      <c r="H43" s="185"/>
      <c r="I43" s="185"/>
      <c r="J43" s="185">
        <f t="shared" si="3"/>
        <v>0</v>
      </c>
      <c r="K43" s="185"/>
      <c r="L43" s="185"/>
      <c r="M43" s="185"/>
      <c r="N43" s="185"/>
      <c r="O43" s="185"/>
    </row>
    <row r="44" ht="17" customHeight="1" spans="1:15">
      <c r="A44" s="184" t="s">
        <v>195</v>
      </c>
      <c r="B44" s="184" t="s">
        <v>196</v>
      </c>
      <c r="C44" s="185">
        <f t="shared" si="0"/>
        <v>1641044.35</v>
      </c>
      <c r="D44" s="185">
        <f t="shared" si="2"/>
        <v>1641044.35</v>
      </c>
      <c r="E44" s="185">
        <f>'[1]部门支出预算表01-3'!$E$44+'[2]部门支出预算表01-3'!$E$20</f>
        <v>1641044.35</v>
      </c>
      <c r="F44" s="185"/>
      <c r="G44" s="185"/>
      <c r="H44" s="185"/>
      <c r="I44" s="185"/>
      <c r="J44" s="185">
        <f t="shared" si="3"/>
        <v>0</v>
      </c>
      <c r="K44" s="185"/>
      <c r="L44" s="185"/>
      <c r="M44" s="185"/>
      <c r="N44" s="185"/>
      <c r="O44" s="185"/>
    </row>
    <row r="45" ht="17" customHeight="1" spans="1:15">
      <c r="A45" s="184" t="s">
        <v>197</v>
      </c>
      <c r="B45" s="184" t="s">
        <v>198</v>
      </c>
      <c r="C45" s="185">
        <f t="shared" si="0"/>
        <v>235216.8</v>
      </c>
      <c r="D45" s="185">
        <f t="shared" si="2"/>
        <v>235216.8</v>
      </c>
      <c r="E45" s="185">
        <f>'[1]部门支出预算表01-3'!$E$45+'[2]部门支出预算表01-3'!$E$21</f>
        <v>235216.8</v>
      </c>
      <c r="F45" s="185"/>
      <c r="G45" s="185"/>
      <c r="H45" s="185"/>
      <c r="I45" s="185"/>
      <c r="J45" s="185">
        <f t="shared" si="3"/>
        <v>0</v>
      </c>
      <c r="K45" s="185"/>
      <c r="L45" s="185"/>
      <c r="M45" s="185"/>
      <c r="N45" s="185"/>
      <c r="O45" s="185"/>
    </row>
    <row r="46" ht="17" customHeight="1" spans="1:15">
      <c r="A46" s="187" t="s">
        <v>199</v>
      </c>
      <c r="B46" s="187" t="s">
        <v>200</v>
      </c>
      <c r="C46" s="185">
        <f>D46+G46+H46+I46</f>
        <v>200000</v>
      </c>
      <c r="D46" s="185">
        <f t="shared" si="2"/>
        <v>0</v>
      </c>
      <c r="E46" s="185"/>
      <c r="F46" s="185"/>
      <c r="G46" s="181">
        <v>200000</v>
      </c>
      <c r="H46" s="185"/>
      <c r="I46" s="185"/>
      <c r="J46" s="185">
        <f t="shared" si="3"/>
        <v>0</v>
      </c>
      <c r="K46" s="185"/>
      <c r="L46" s="185"/>
      <c r="M46" s="185"/>
      <c r="N46" s="185"/>
      <c r="O46" s="185"/>
    </row>
    <row r="47" ht="17" customHeight="1" spans="1:15">
      <c r="A47" s="186" t="s">
        <v>201</v>
      </c>
      <c r="B47" s="186" t="s">
        <v>202</v>
      </c>
      <c r="C47" s="185">
        <f>D47+G47+H47+I47</f>
        <v>200000</v>
      </c>
      <c r="D47" s="185">
        <f t="shared" si="2"/>
        <v>0</v>
      </c>
      <c r="E47" s="185"/>
      <c r="F47" s="185"/>
      <c r="G47" s="181">
        <v>200000</v>
      </c>
      <c r="H47" s="185"/>
      <c r="I47" s="185"/>
      <c r="J47" s="185">
        <f t="shared" si="3"/>
        <v>0</v>
      </c>
      <c r="K47" s="185"/>
      <c r="L47" s="185"/>
      <c r="M47" s="185"/>
      <c r="N47" s="185"/>
      <c r="O47" s="185"/>
    </row>
    <row r="48" ht="17" customHeight="1" spans="1:15">
      <c r="A48" s="184" t="s">
        <v>203</v>
      </c>
      <c r="B48" s="184" t="s">
        <v>204</v>
      </c>
      <c r="C48" s="185">
        <f>D48+G48+H48+I48</f>
        <v>200000</v>
      </c>
      <c r="D48" s="185">
        <f t="shared" si="2"/>
        <v>0</v>
      </c>
      <c r="E48" s="185"/>
      <c r="F48" s="185"/>
      <c r="G48" s="181">
        <v>200000</v>
      </c>
      <c r="H48" s="185"/>
      <c r="I48" s="185"/>
      <c r="J48" s="185">
        <f t="shared" si="3"/>
        <v>0</v>
      </c>
      <c r="K48" s="185"/>
      <c r="L48" s="185"/>
      <c r="M48" s="185"/>
      <c r="N48" s="185"/>
      <c r="O48" s="185"/>
    </row>
    <row r="49" ht="17" customHeight="1" spans="1:15">
      <c r="A49" s="187" t="s">
        <v>205</v>
      </c>
      <c r="B49" s="187" t="s">
        <v>206</v>
      </c>
      <c r="C49" s="185">
        <f t="shared" si="0"/>
        <v>8643.9</v>
      </c>
      <c r="D49" s="185">
        <f t="shared" si="2"/>
        <v>0</v>
      </c>
      <c r="E49" s="185"/>
      <c r="F49" s="185"/>
      <c r="G49" s="185"/>
      <c r="H49" s="185"/>
      <c r="I49" s="185"/>
      <c r="J49" s="185">
        <f t="shared" si="3"/>
        <v>8643.9</v>
      </c>
      <c r="K49" s="185"/>
      <c r="L49" s="185"/>
      <c r="M49" s="185"/>
      <c r="N49" s="185"/>
      <c r="O49" s="181">
        <v>8643.9</v>
      </c>
    </row>
    <row r="50" ht="17" customHeight="1" spans="1:15">
      <c r="A50" s="186" t="s">
        <v>207</v>
      </c>
      <c r="B50" s="186" t="s">
        <v>208</v>
      </c>
      <c r="C50" s="185">
        <f t="shared" si="0"/>
        <v>8643.9</v>
      </c>
      <c r="D50" s="185">
        <f t="shared" si="2"/>
        <v>0</v>
      </c>
      <c r="E50" s="185"/>
      <c r="F50" s="185"/>
      <c r="G50" s="185"/>
      <c r="H50" s="185"/>
      <c r="I50" s="185"/>
      <c r="J50" s="185">
        <f t="shared" si="3"/>
        <v>8643.9</v>
      </c>
      <c r="K50" s="185"/>
      <c r="L50" s="185"/>
      <c r="M50" s="185"/>
      <c r="N50" s="185"/>
      <c r="O50" s="181">
        <v>8643.9</v>
      </c>
    </row>
    <row r="51" ht="17" customHeight="1" spans="1:15">
      <c r="A51" s="184" t="s">
        <v>209</v>
      </c>
      <c r="B51" s="184" t="s">
        <v>210</v>
      </c>
      <c r="C51" s="185">
        <f t="shared" si="0"/>
        <v>8643.9</v>
      </c>
      <c r="D51" s="185">
        <f t="shared" si="2"/>
        <v>0</v>
      </c>
      <c r="E51" s="185"/>
      <c r="F51" s="185"/>
      <c r="G51" s="185"/>
      <c r="H51" s="185"/>
      <c r="I51" s="185"/>
      <c r="J51" s="185">
        <f t="shared" si="3"/>
        <v>8643.9</v>
      </c>
      <c r="K51" s="185"/>
      <c r="L51" s="185"/>
      <c r="M51" s="185"/>
      <c r="N51" s="185"/>
      <c r="O51" s="181">
        <v>8643.9</v>
      </c>
    </row>
    <row r="52" ht="17" customHeight="1" spans="1:15">
      <c r="A52" s="187" t="s">
        <v>211</v>
      </c>
      <c r="B52" s="187" t="s">
        <v>212</v>
      </c>
      <c r="C52" s="185">
        <f t="shared" si="0"/>
        <v>5577657.24</v>
      </c>
      <c r="D52" s="185">
        <f t="shared" si="2"/>
        <v>5164659.24</v>
      </c>
      <c r="E52" s="185">
        <f>E53</f>
        <v>5164659.24</v>
      </c>
      <c r="F52" s="185"/>
      <c r="G52" s="185"/>
      <c r="H52" s="185"/>
      <c r="I52" s="185"/>
      <c r="J52" s="185">
        <f t="shared" si="3"/>
        <v>412998</v>
      </c>
      <c r="K52" s="181">
        <v>412998</v>
      </c>
      <c r="L52" s="185"/>
      <c r="M52" s="185"/>
      <c r="N52" s="185"/>
      <c r="O52" s="185"/>
    </row>
    <row r="53" ht="17" customHeight="1" spans="1:15">
      <c r="A53" s="186" t="s">
        <v>213</v>
      </c>
      <c r="B53" s="186" t="s">
        <v>214</v>
      </c>
      <c r="C53" s="185">
        <f t="shared" si="0"/>
        <v>5577657.24</v>
      </c>
      <c r="D53" s="185">
        <f t="shared" si="2"/>
        <v>5164659.24</v>
      </c>
      <c r="E53" s="185">
        <f>E54</f>
        <v>5164659.24</v>
      </c>
      <c r="F53" s="185"/>
      <c r="G53" s="185"/>
      <c r="H53" s="185"/>
      <c r="I53" s="185"/>
      <c r="J53" s="185">
        <f t="shared" si="3"/>
        <v>412998</v>
      </c>
      <c r="K53" s="181">
        <v>412998</v>
      </c>
      <c r="L53" s="185"/>
      <c r="M53" s="185"/>
      <c r="N53" s="185"/>
      <c r="O53" s="185"/>
    </row>
    <row r="54" ht="17" customHeight="1" spans="1:15">
      <c r="A54" s="184" t="s">
        <v>215</v>
      </c>
      <c r="B54" s="184" t="s">
        <v>216</v>
      </c>
      <c r="C54" s="185">
        <f t="shared" si="0"/>
        <v>5577657.24</v>
      </c>
      <c r="D54" s="185">
        <f t="shared" si="2"/>
        <v>5164659.24</v>
      </c>
      <c r="E54" s="185">
        <f>'[1]部门支出预算表01-3'!$E$54+'[2]部门支出预算表01-3'!$E$24</f>
        <v>5164659.24</v>
      </c>
      <c r="F54" s="185"/>
      <c r="G54" s="185"/>
      <c r="H54" s="185"/>
      <c r="I54" s="185"/>
      <c r="J54" s="185">
        <f t="shared" si="3"/>
        <v>412998</v>
      </c>
      <c r="K54" s="181">
        <v>412998</v>
      </c>
      <c r="L54" s="185"/>
      <c r="M54" s="185"/>
      <c r="N54" s="185"/>
      <c r="O54" s="185"/>
    </row>
    <row r="55" ht="17" customHeight="1" spans="1:15">
      <c r="A55" s="188" t="s">
        <v>55</v>
      </c>
      <c r="B55" s="189"/>
      <c r="C55" s="185">
        <f t="shared" si="0"/>
        <v>632514620.59</v>
      </c>
      <c r="D55" s="185">
        <f t="shared" si="2"/>
        <v>82872012.04</v>
      </c>
      <c r="E55" s="185">
        <f>'[1]部门支出预算表01-3'!$E$55+'[2]部门支出预算表01-3'!$E$25</f>
        <v>68329502.04</v>
      </c>
      <c r="F55" s="185">
        <f>'[1]部门支出预算表01-3'!$F$55</f>
        <v>14542510</v>
      </c>
      <c r="G55" s="185">
        <f>'[1]部门支出预算表01-3'!$G$55</f>
        <v>200000</v>
      </c>
      <c r="H55" s="185"/>
      <c r="I55" s="185"/>
      <c r="J55" s="185">
        <f t="shared" si="3"/>
        <v>549642608.55</v>
      </c>
      <c r="K55" s="185">
        <f>'[1]部门支出预算表01-3'!$K$55+'[2]部门支出预算表01-3'!$K$25</f>
        <v>548212353.84</v>
      </c>
      <c r="L55" s="185"/>
      <c r="M55" s="185">
        <f>'[1]部门支出预算表01-3'!$M$55</f>
        <v>485837.11</v>
      </c>
      <c r="N55" s="185"/>
      <c r="O55" s="185">
        <f>'[1]部门支出预算表01-3'!$O$55</f>
        <v>944417.6</v>
      </c>
    </row>
    <row r="60" customHeight="1" spans="6:6">
      <c r="F60" s="190"/>
    </row>
  </sheetData>
  <mergeCells count="12">
    <mergeCell ref="A1:O1"/>
    <mergeCell ref="A2:O2"/>
    <mergeCell ref="A3:B3"/>
    <mergeCell ref="D4:F4"/>
    <mergeCell ref="J4:O4"/>
    <mergeCell ref="A55:B5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34"/>
  <sheetViews>
    <sheetView showGridLines="0" showZeros="0" workbookViewId="0">
      <selection activeCell="D6" sqref="D6"/>
    </sheetView>
  </sheetViews>
  <sheetFormatPr defaultColWidth="8.575" defaultRowHeight="12.75" customHeight="1" outlineLevelCol="3"/>
  <cols>
    <col min="1" max="4" width="35.575" customWidth="1"/>
  </cols>
  <sheetData>
    <row r="1" ht="15" customHeight="1" spans="1:4">
      <c r="A1" s="41"/>
      <c r="B1" s="45"/>
      <c r="C1" s="45"/>
      <c r="D1" s="45" t="s">
        <v>217</v>
      </c>
    </row>
    <row r="2" ht="41.25" customHeight="1" spans="1:1">
      <c r="A2" s="40" t="str">
        <f>"2025"&amp;"年部门财政拨款收支预算总表"</f>
        <v>2025年部门财政拨款收支预算总表</v>
      </c>
    </row>
    <row r="3" ht="17.25" customHeight="1" spans="1:4">
      <c r="A3" s="43" t="str">
        <f>"单位名称："&amp;"嵩明县卫生健康局"</f>
        <v>单位名称：嵩明县卫生健康局</v>
      </c>
      <c r="B3" s="165"/>
      <c r="D3" s="45"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218</v>
      </c>
      <c r="B6" s="77">
        <f>B7+B8</f>
        <v>83072012.04</v>
      </c>
      <c r="C6" s="168" t="s">
        <v>219</v>
      </c>
      <c r="D6" s="108">
        <f>D14+D15+D17+D25</f>
        <v>83072012.04</v>
      </c>
    </row>
    <row r="7" ht="16.5" customHeight="1" spans="1:4">
      <c r="A7" s="168" t="s">
        <v>220</v>
      </c>
      <c r="B7" s="77">
        <f>'[1]部门财政拨款收支预算总表02-1'!$B$7+'[2]部门财政拨款收支预算总表02-1'!$B$7</f>
        <v>82872012.04</v>
      </c>
      <c r="C7" s="168" t="s">
        <v>221</v>
      </c>
      <c r="D7" s="108"/>
    </row>
    <row r="8" ht="16.5" customHeight="1" spans="1:4">
      <c r="A8" s="168" t="s">
        <v>222</v>
      </c>
      <c r="B8" s="77">
        <f>'[1]部门财政拨款收支预算总表02-1'!$B$8</f>
        <v>200000</v>
      </c>
      <c r="C8" s="168" t="s">
        <v>223</v>
      </c>
      <c r="D8" s="108"/>
    </row>
    <row r="9" ht="16.5" customHeight="1" spans="1:4">
      <c r="A9" s="168" t="s">
        <v>224</v>
      </c>
      <c r="B9" s="77"/>
      <c r="C9" s="168" t="s">
        <v>225</v>
      </c>
      <c r="D9" s="108"/>
    </row>
    <row r="10" ht="16.5" customHeight="1" spans="1:4">
      <c r="A10" s="168" t="s">
        <v>226</v>
      </c>
      <c r="B10" s="77"/>
      <c r="C10" s="168" t="s">
        <v>227</v>
      </c>
      <c r="D10" s="108"/>
    </row>
    <row r="11" ht="16.5" customHeight="1" spans="1:4">
      <c r="A11" s="168" t="s">
        <v>220</v>
      </c>
      <c r="B11" s="77"/>
      <c r="C11" s="168" t="s">
        <v>228</v>
      </c>
      <c r="D11" s="108"/>
    </row>
    <row r="12" ht="16.5" customHeight="1" spans="1:4">
      <c r="A12" s="150" t="s">
        <v>222</v>
      </c>
      <c r="B12" s="77"/>
      <c r="C12" s="68" t="s">
        <v>229</v>
      </c>
      <c r="D12" s="108"/>
    </row>
    <row r="13" ht="16.5" customHeight="1" spans="1:4">
      <c r="A13" s="150" t="s">
        <v>224</v>
      </c>
      <c r="B13" s="77"/>
      <c r="C13" s="68" t="s">
        <v>230</v>
      </c>
      <c r="D13" s="108"/>
    </row>
    <row r="14" ht="16.5" customHeight="1" spans="1:4">
      <c r="A14" s="169"/>
      <c r="B14" s="77"/>
      <c r="C14" s="68" t="s">
        <v>231</v>
      </c>
      <c r="D14" s="108">
        <f>'[1]部门财政拨款收支预算总表02-1'!$D$14+'[2]部门财政拨款收支预算总表02-1'!$D$14</f>
        <v>10327448.67</v>
      </c>
    </row>
    <row r="15" ht="16.5" customHeight="1" spans="1:4">
      <c r="A15" s="169"/>
      <c r="B15" s="77"/>
      <c r="C15" s="68" t="s">
        <v>232</v>
      </c>
      <c r="D15" s="108">
        <f>'[1]部门财政拨款收支预算总表02-1'!$D$15+'[2]部门财政拨款收支预算总表02-1'!$D$15</f>
        <v>67379904.13</v>
      </c>
    </row>
    <row r="16" ht="16.5" customHeight="1" spans="1:4">
      <c r="A16" s="169"/>
      <c r="B16" s="77"/>
      <c r="C16" s="68" t="s">
        <v>233</v>
      </c>
      <c r="D16" s="108"/>
    </row>
    <row r="17" ht="16.5" customHeight="1" spans="1:4">
      <c r="A17" s="169"/>
      <c r="B17" s="77"/>
      <c r="C17" s="68" t="s">
        <v>234</v>
      </c>
      <c r="D17" s="108">
        <f>'[1]部门财政拨款收支预算总表02-1'!$D$17</f>
        <v>200000</v>
      </c>
    </row>
    <row r="18" ht="16.5" customHeight="1" spans="1:4">
      <c r="A18" s="169"/>
      <c r="B18" s="77"/>
      <c r="C18" s="68" t="s">
        <v>235</v>
      </c>
      <c r="D18" s="108"/>
    </row>
    <row r="19" ht="16.5" customHeight="1" spans="1:4">
      <c r="A19" s="169"/>
      <c r="B19" s="77"/>
      <c r="C19" s="68" t="s">
        <v>236</v>
      </c>
      <c r="D19" s="108"/>
    </row>
    <row r="20" ht="16.5" customHeight="1" spans="1:4">
      <c r="A20" s="169"/>
      <c r="B20" s="77"/>
      <c r="C20" s="68" t="s">
        <v>237</v>
      </c>
      <c r="D20" s="108"/>
    </row>
    <row r="21" ht="16.5" customHeight="1" spans="1:4">
      <c r="A21" s="169"/>
      <c r="B21" s="77"/>
      <c r="C21" s="68" t="s">
        <v>238</v>
      </c>
      <c r="D21" s="108"/>
    </row>
    <row r="22" ht="16.5" customHeight="1" spans="1:4">
      <c r="A22" s="169"/>
      <c r="B22" s="77"/>
      <c r="C22" s="68" t="s">
        <v>239</v>
      </c>
      <c r="D22" s="108"/>
    </row>
    <row r="23" ht="16.5" customHeight="1" spans="1:4">
      <c r="A23" s="169"/>
      <c r="B23" s="77"/>
      <c r="C23" s="68" t="s">
        <v>240</v>
      </c>
      <c r="D23" s="108"/>
    </row>
    <row r="24" ht="16.5" customHeight="1" spans="1:4">
      <c r="A24" s="169"/>
      <c r="B24" s="77"/>
      <c r="C24" s="68" t="s">
        <v>241</v>
      </c>
      <c r="D24" s="108"/>
    </row>
    <row r="25" ht="16.5" customHeight="1" spans="1:4">
      <c r="A25" s="169"/>
      <c r="B25" s="77"/>
      <c r="C25" s="68" t="s">
        <v>242</v>
      </c>
      <c r="D25" s="108">
        <f>'[1]部门财政拨款收支预算总表02-1'!$D$25+'[2]部门财政拨款收支预算总表02-1'!$D$25</f>
        <v>5164659.24</v>
      </c>
    </row>
    <row r="26" ht="16.5" customHeight="1" spans="1:4">
      <c r="A26" s="169"/>
      <c r="B26" s="77"/>
      <c r="C26" s="68" t="s">
        <v>243</v>
      </c>
      <c r="D26" s="108"/>
    </row>
    <row r="27" ht="16.5" customHeight="1" spans="1:4">
      <c r="A27" s="169"/>
      <c r="B27" s="77"/>
      <c r="C27" s="68" t="s">
        <v>244</v>
      </c>
      <c r="D27" s="108"/>
    </row>
    <row r="28" ht="16.5" customHeight="1" spans="1:4">
      <c r="A28" s="169"/>
      <c r="B28" s="77"/>
      <c r="C28" s="68" t="s">
        <v>245</v>
      </c>
      <c r="D28" s="108"/>
    </row>
    <row r="29" ht="16.5" customHeight="1" spans="1:4">
      <c r="A29" s="169"/>
      <c r="B29" s="77"/>
      <c r="C29" s="68" t="s">
        <v>246</v>
      </c>
      <c r="D29" s="108"/>
    </row>
    <row r="30" ht="16.5" customHeight="1" spans="1:4">
      <c r="A30" s="169"/>
      <c r="B30" s="77"/>
      <c r="C30" s="68" t="s">
        <v>247</v>
      </c>
      <c r="D30" s="108"/>
    </row>
    <row r="31" ht="16.5" customHeight="1" spans="1:4">
      <c r="A31" s="169"/>
      <c r="B31" s="77"/>
      <c r="C31" s="150" t="s">
        <v>248</v>
      </c>
      <c r="D31" s="108"/>
    </row>
    <row r="32" ht="16.5" customHeight="1" spans="1:4">
      <c r="A32" s="169"/>
      <c r="B32" s="77"/>
      <c r="C32" s="150" t="s">
        <v>249</v>
      </c>
      <c r="D32" s="108"/>
    </row>
    <row r="33" ht="16.5" customHeight="1" spans="1:4">
      <c r="A33" s="169"/>
      <c r="B33" s="77"/>
      <c r="C33" s="29" t="s">
        <v>250</v>
      </c>
      <c r="D33" s="108"/>
    </row>
    <row r="34" ht="15" customHeight="1" spans="1:4">
      <c r="A34" s="170" t="s">
        <v>50</v>
      </c>
      <c r="B34" s="171">
        <f>B6+B10</f>
        <v>83072012.04</v>
      </c>
      <c r="C34" s="170" t="s">
        <v>51</v>
      </c>
      <c r="D34" s="171">
        <f>'[1]部门财政拨款收支预算总表02-1'!$D$34+'[2]部门财政拨款收支预算总表02-1'!$D$34</f>
        <v>83072012.04</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47"/>
  <sheetViews>
    <sheetView showZeros="0" workbookViewId="0">
      <selection activeCell="E47" sqref="E47:G4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0"/>
      <c r="F1" s="70"/>
      <c r="G1" s="145" t="s">
        <v>251</v>
      </c>
    </row>
    <row r="2" ht="41.25" customHeight="1" spans="1:7">
      <c r="A2" s="126" t="str">
        <f>"2025"&amp;"年一般公共预算支出预算表（按功能科目分类）"</f>
        <v>2025年一般公共预算支出预算表（按功能科目分类）</v>
      </c>
      <c r="B2" s="126"/>
      <c r="C2" s="126"/>
      <c r="D2" s="126"/>
      <c r="E2" s="126"/>
      <c r="F2" s="126"/>
      <c r="G2" s="126"/>
    </row>
    <row r="3" ht="18" customHeight="1" spans="1:7">
      <c r="A3" s="4" t="str">
        <f>"单位名称："&amp;"嵩明县卫生健康局"</f>
        <v>单位名称：嵩明县卫生健康局</v>
      </c>
      <c r="F3" s="123"/>
      <c r="G3" s="145" t="s">
        <v>1</v>
      </c>
    </row>
    <row r="4" ht="20.25" customHeight="1" spans="1:7">
      <c r="A4" s="161" t="s">
        <v>252</v>
      </c>
      <c r="B4" s="162"/>
      <c r="C4" s="127" t="s">
        <v>55</v>
      </c>
      <c r="D4" s="151" t="s">
        <v>100</v>
      </c>
      <c r="E4" s="11"/>
      <c r="F4" s="12"/>
      <c r="G4" s="142" t="s">
        <v>101</v>
      </c>
    </row>
    <row r="5" ht="20.25" customHeight="1" spans="1:7">
      <c r="A5" s="163" t="s">
        <v>97</v>
      </c>
      <c r="B5" s="163" t="s">
        <v>98</v>
      </c>
      <c r="C5" s="18"/>
      <c r="D5" s="132" t="s">
        <v>57</v>
      </c>
      <c r="E5" s="132" t="s">
        <v>253</v>
      </c>
      <c r="F5" s="132" t="s">
        <v>254</v>
      </c>
      <c r="G5" s="144"/>
    </row>
    <row r="6" ht="15" customHeight="1" spans="1:7">
      <c r="A6" s="58" t="s">
        <v>107</v>
      </c>
      <c r="B6" s="58" t="s">
        <v>108</v>
      </c>
      <c r="C6" s="58" t="s">
        <v>109</v>
      </c>
      <c r="D6" s="58" t="s">
        <v>110</v>
      </c>
      <c r="E6" s="58" t="s">
        <v>111</v>
      </c>
      <c r="F6" s="58" t="s">
        <v>112</v>
      </c>
      <c r="G6" s="58" t="s">
        <v>113</v>
      </c>
    </row>
    <row r="7" ht="18" customHeight="1" spans="1:7">
      <c r="A7" s="29" t="s">
        <v>122</v>
      </c>
      <c r="B7" s="29" t="s">
        <v>123</v>
      </c>
      <c r="C7" s="77">
        <f t="shared" ref="C7:C26" si="0">D7+G7</f>
        <v>10327448.67</v>
      </c>
      <c r="D7" s="77">
        <f t="shared" ref="D7:D26" si="1">E7+F7</f>
        <v>10327448.67</v>
      </c>
      <c r="E7" s="77">
        <f>5258326.94+'[2]一般公共预算支出预算表02-2'!$E$7</f>
        <v>10138448.67</v>
      </c>
      <c r="F7" s="77">
        <f>110000+'[2]一般公共预算支出预算表02-2'!$F$7</f>
        <v>189000</v>
      </c>
      <c r="G7" s="77"/>
    </row>
    <row r="8" ht="18" customHeight="1" spans="1:7">
      <c r="A8" s="138" t="s">
        <v>124</v>
      </c>
      <c r="B8" s="138" t="s">
        <v>125</v>
      </c>
      <c r="C8" s="77">
        <f t="shared" si="0"/>
        <v>9949527</v>
      </c>
      <c r="D8" s="77">
        <f t="shared" si="1"/>
        <v>9949527</v>
      </c>
      <c r="E8" s="77">
        <f>5051718+'[2]一般公共预算支出预算表02-2'!$E$8</f>
        <v>9760527</v>
      </c>
      <c r="F8" s="77">
        <f>110000+'[2]一般公共预算支出预算表02-2'!$F$8</f>
        <v>189000</v>
      </c>
      <c r="G8" s="77"/>
    </row>
    <row r="9" customHeight="1" spans="1:7">
      <c r="A9" s="139" t="s">
        <v>126</v>
      </c>
      <c r="B9" s="139" t="s">
        <v>127</v>
      </c>
      <c r="C9" s="77">
        <f t="shared" si="0"/>
        <v>774496</v>
      </c>
      <c r="D9" s="77">
        <f t="shared" si="1"/>
        <v>774496</v>
      </c>
      <c r="E9" s="77">
        <v>740496</v>
      </c>
      <c r="F9" s="77">
        <v>34000</v>
      </c>
      <c r="G9" s="77"/>
    </row>
    <row r="10" customHeight="1" spans="1:7">
      <c r="A10" s="139" t="s">
        <v>128</v>
      </c>
      <c r="B10" s="139" t="s">
        <v>129</v>
      </c>
      <c r="C10" s="77">
        <f t="shared" si="0"/>
        <v>3485929</v>
      </c>
      <c r="D10" s="77">
        <f t="shared" si="1"/>
        <v>3485929</v>
      </c>
      <c r="E10" s="77">
        <f>1644627+'[2]一般公共预算支出预算表02-2'!$E$9</f>
        <v>3330929</v>
      </c>
      <c r="F10" s="77">
        <f>76000+'[2]一般公共预算支出预算表02-2'!$F$9</f>
        <v>155000</v>
      </c>
      <c r="G10" s="77"/>
    </row>
    <row r="11" customHeight="1" spans="1:7">
      <c r="A11" s="139" t="s">
        <v>130</v>
      </c>
      <c r="B11" s="139" t="s">
        <v>131</v>
      </c>
      <c r="C11" s="77">
        <f t="shared" si="0"/>
        <v>5689102</v>
      </c>
      <c r="D11" s="77">
        <f t="shared" si="1"/>
        <v>5689102</v>
      </c>
      <c r="E11" s="77">
        <f>2666595+'[2]一般公共预算支出预算表02-2'!$E$10</f>
        <v>5689102</v>
      </c>
      <c r="F11" s="77"/>
      <c r="G11" s="77"/>
    </row>
    <row r="12" customHeight="1" spans="1:7">
      <c r="A12" s="138" t="s">
        <v>134</v>
      </c>
      <c r="B12" s="138" t="s">
        <v>135</v>
      </c>
      <c r="C12" s="77">
        <f t="shared" si="0"/>
        <v>96174</v>
      </c>
      <c r="D12" s="77">
        <f t="shared" si="1"/>
        <v>96174</v>
      </c>
      <c r="E12" s="77">
        <f>57096+'[2]一般公共预算支出预算表02-2'!$E$11</f>
        <v>96174</v>
      </c>
      <c r="F12" s="77"/>
      <c r="G12" s="77"/>
    </row>
    <row r="13" customHeight="1" spans="1:7">
      <c r="A13" s="139" t="s">
        <v>136</v>
      </c>
      <c r="B13" s="139" t="s">
        <v>137</v>
      </c>
      <c r="C13" s="77">
        <f t="shared" si="0"/>
        <v>96174</v>
      </c>
      <c r="D13" s="77">
        <f t="shared" si="1"/>
        <v>96174</v>
      </c>
      <c r="E13" s="77">
        <f>57096+'[2]一般公共预算支出预算表02-2'!$E$12</f>
        <v>96174</v>
      </c>
      <c r="F13" s="77"/>
      <c r="G13" s="77"/>
    </row>
    <row r="14" customHeight="1" spans="1:7">
      <c r="A14" s="138" t="s">
        <v>138</v>
      </c>
      <c r="B14" s="138" t="s">
        <v>139</v>
      </c>
      <c r="C14" s="77">
        <f t="shared" si="0"/>
        <v>54000</v>
      </c>
      <c r="D14" s="77">
        <f t="shared" si="1"/>
        <v>54000</v>
      </c>
      <c r="E14" s="77">
        <v>54000</v>
      </c>
      <c r="F14" s="77"/>
      <c r="G14" s="77"/>
    </row>
    <row r="15" customHeight="1" spans="1:7">
      <c r="A15" s="139" t="s">
        <v>140</v>
      </c>
      <c r="B15" s="139" t="s">
        <v>141</v>
      </c>
      <c r="C15" s="77">
        <f t="shared" si="0"/>
        <v>54000</v>
      </c>
      <c r="D15" s="77">
        <f t="shared" si="1"/>
        <v>54000</v>
      </c>
      <c r="E15" s="77">
        <v>54000</v>
      </c>
      <c r="F15" s="77"/>
      <c r="G15" s="77"/>
    </row>
    <row r="16" customHeight="1" spans="1:7">
      <c r="A16" s="138" t="s">
        <v>142</v>
      </c>
      <c r="B16" s="138" t="s">
        <v>143</v>
      </c>
      <c r="C16" s="77">
        <f t="shared" si="0"/>
        <v>227747.67</v>
      </c>
      <c r="D16" s="77">
        <f t="shared" si="1"/>
        <v>227747.67</v>
      </c>
      <c r="E16" s="77">
        <f>95512.94+'[2]一般公共预算支出预算表02-2'!$E$13</f>
        <v>227747.67</v>
      </c>
      <c r="F16" s="77"/>
      <c r="G16" s="77"/>
    </row>
    <row r="17" customHeight="1" spans="1:7">
      <c r="A17" s="139" t="s">
        <v>144</v>
      </c>
      <c r="B17" s="139" t="s">
        <v>143</v>
      </c>
      <c r="C17" s="77">
        <f t="shared" si="0"/>
        <v>227747.67</v>
      </c>
      <c r="D17" s="77">
        <f t="shared" si="1"/>
        <v>227747.67</v>
      </c>
      <c r="E17" s="77">
        <f>95512.94+'[2]一般公共预算支出预算表02-2'!$E$14</f>
        <v>227747.67</v>
      </c>
      <c r="F17" s="77"/>
      <c r="G17" s="77"/>
    </row>
    <row r="18" customHeight="1" spans="1:7">
      <c r="A18" s="29" t="s">
        <v>145</v>
      </c>
      <c r="B18" s="29" t="s">
        <v>146</v>
      </c>
      <c r="C18" s="77">
        <f t="shared" si="0"/>
        <v>67379904.13</v>
      </c>
      <c r="D18" s="77">
        <f t="shared" si="1"/>
        <v>52837394.13</v>
      </c>
      <c r="E18" s="77">
        <f>29266501.01+'[2]一般公共预算支出预算表02-2'!$E$15</f>
        <v>51631221.13</v>
      </c>
      <c r="F18" s="77">
        <v>1206173</v>
      </c>
      <c r="G18" s="77">
        <v>14542510</v>
      </c>
    </row>
    <row r="19" customHeight="1" spans="1:7">
      <c r="A19" s="138" t="s">
        <v>147</v>
      </c>
      <c r="B19" s="138" t="s">
        <v>148</v>
      </c>
      <c r="C19" s="77">
        <f t="shared" si="0"/>
        <v>4273734</v>
      </c>
      <c r="D19" s="77">
        <f t="shared" si="1"/>
        <v>3093734</v>
      </c>
      <c r="E19" s="77">
        <v>2681973</v>
      </c>
      <c r="F19" s="77">
        <v>411761</v>
      </c>
      <c r="G19" s="77">
        <v>1180000</v>
      </c>
    </row>
    <row r="20" customHeight="1" spans="1:7">
      <c r="A20" s="139" t="s">
        <v>149</v>
      </c>
      <c r="B20" s="139" t="s">
        <v>150</v>
      </c>
      <c r="C20" s="77">
        <f t="shared" si="0"/>
        <v>3093734</v>
      </c>
      <c r="D20" s="77">
        <f t="shared" si="1"/>
        <v>3093734</v>
      </c>
      <c r="E20" s="77">
        <v>2681973</v>
      </c>
      <c r="F20" s="77">
        <v>411761</v>
      </c>
      <c r="G20" s="77"/>
    </row>
    <row r="21" customHeight="1" spans="1:7">
      <c r="A21" s="139" t="s">
        <v>151</v>
      </c>
      <c r="B21" s="139" t="s">
        <v>152</v>
      </c>
      <c r="C21" s="77">
        <f t="shared" si="0"/>
        <v>1180000</v>
      </c>
      <c r="D21" s="77">
        <f t="shared" si="1"/>
        <v>0</v>
      </c>
      <c r="E21" s="77"/>
      <c r="F21" s="77"/>
      <c r="G21" s="77">
        <v>1180000</v>
      </c>
    </row>
    <row r="22" customHeight="1" spans="1:7">
      <c r="A22" s="138" t="s">
        <v>153</v>
      </c>
      <c r="B22" s="138" t="s">
        <v>154</v>
      </c>
      <c r="C22" s="77">
        <f t="shared" si="0"/>
        <v>12535000</v>
      </c>
      <c r="D22" s="77">
        <f t="shared" si="1"/>
        <v>8460000</v>
      </c>
      <c r="E22" s="77">
        <v>8460000</v>
      </c>
      <c r="F22" s="77"/>
      <c r="G22" s="77">
        <v>4075000</v>
      </c>
    </row>
    <row r="23" customHeight="1" spans="1:7">
      <c r="A23" s="139" t="s">
        <v>155</v>
      </c>
      <c r="B23" s="139" t="s">
        <v>156</v>
      </c>
      <c r="C23" s="77">
        <f t="shared" si="0"/>
        <v>8240000</v>
      </c>
      <c r="D23" s="77">
        <v>6240000</v>
      </c>
      <c r="E23" s="77">
        <v>6240000</v>
      </c>
      <c r="F23" s="77"/>
      <c r="G23" s="77">
        <v>2000000</v>
      </c>
    </row>
    <row r="24" customHeight="1" spans="1:7">
      <c r="A24" s="139" t="s">
        <v>157</v>
      </c>
      <c r="B24" s="139" t="s">
        <v>158</v>
      </c>
      <c r="C24" s="77">
        <f t="shared" si="0"/>
        <v>2220000</v>
      </c>
      <c r="D24" s="77">
        <f t="shared" si="1"/>
        <v>2220000</v>
      </c>
      <c r="E24" s="77">
        <v>2220000</v>
      </c>
      <c r="F24" s="77"/>
      <c r="G24" s="77"/>
    </row>
    <row r="25" customHeight="1" spans="1:7">
      <c r="A25" s="139" t="s">
        <v>159</v>
      </c>
      <c r="B25" s="139" t="s">
        <v>160</v>
      </c>
      <c r="C25" s="77">
        <f t="shared" si="0"/>
        <v>2075000</v>
      </c>
      <c r="D25" s="77">
        <f t="shared" si="1"/>
        <v>0</v>
      </c>
      <c r="E25" s="77"/>
      <c r="F25" s="77"/>
      <c r="G25" s="77">
        <v>2075000</v>
      </c>
    </row>
    <row r="26" customHeight="1" spans="1:7">
      <c r="A26" s="138" t="s">
        <v>161</v>
      </c>
      <c r="B26" s="138" t="s">
        <v>162</v>
      </c>
      <c r="C26" s="77">
        <f t="shared" si="0"/>
        <v>20509922</v>
      </c>
      <c r="D26" s="77">
        <f t="shared" si="1"/>
        <v>20509922</v>
      </c>
      <c r="E26" s="77">
        <f>815220+'[2]一般公共预算支出预算表02-2'!$E$16</f>
        <v>20509922</v>
      </c>
      <c r="F26" s="77"/>
      <c r="G26" s="77"/>
    </row>
    <row r="27" customHeight="1" spans="1:7">
      <c r="A27" s="139" t="s">
        <v>163</v>
      </c>
      <c r="B27" s="139" t="s">
        <v>164</v>
      </c>
      <c r="C27" s="77">
        <v>19694702</v>
      </c>
      <c r="D27" s="77">
        <v>19694702</v>
      </c>
      <c r="E27" s="77">
        <v>19694702</v>
      </c>
      <c r="F27" s="77"/>
      <c r="G27" s="77"/>
    </row>
    <row r="28" customHeight="1" spans="1:7">
      <c r="A28" s="139" t="s">
        <v>165</v>
      </c>
      <c r="B28" s="139" t="s">
        <v>166</v>
      </c>
      <c r="C28" s="77">
        <f t="shared" ref="C28:C47" si="2">D28+G28</f>
        <v>815220</v>
      </c>
      <c r="D28" s="77">
        <f t="shared" ref="D28:D47" si="3">E28+F28</f>
        <v>815220</v>
      </c>
      <c r="E28" s="77">
        <f>815220</f>
        <v>815220</v>
      </c>
      <c r="F28" s="77"/>
      <c r="G28" s="77"/>
    </row>
    <row r="29" customHeight="1" spans="1:7">
      <c r="A29" s="138" t="s">
        <v>167</v>
      </c>
      <c r="B29" s="138" t="s">
        <v>168</v>
      </c>
      <c r="C29" s="77">
        <f t="shared" si="2"/>
        <v>21663632</v>
      </c>
      <c r="D29" s="77">
        <f t="shared" si="3"/>
        <v>15213632</v>
      </c>
      <c r="E29" s="77">
        <v>14446615</v>
      </c>
      <c r="F29" s="77">
        <v>767017</v>
      </c>
      <c r="G29" s="77">
        <v>6450000</v>
      </c>
    </row>
    <row r="30" customHeight="1" spans="1:7">
      <c r="A30" s="139" t="s">
        <v>169</v>
      </c>
      <c r="B30" s="139" t="s">
        <v>170</v>
      </c>
      <c r="C30" s="77">
        <f t="shared" si="2"/>
        <v>6878529</v>
      </c>
      <c r="D30" s="77">
        <f t="shared" si="3"/>
        <v>6878529</v>
      </c>
      <c r="E30" s="77">
        <v>6347298</v>
      </c>
      <c r="F30" s="77">
        <v>531231</v>
      </c>
      <c r="G30" s="77"/>
    </row>
    <row r="31" customHeight="1" spans="1:7">
      <c r="A31" s="139" t="s">
        <v>171</v>
      </c>
      <c r="B31" s="139" t="s">
        <v>172</v>
      </c>
      <c r="C31" s="77">
        <f t="shared" si="2"/>
        <v>1337666</v>
      </c>
      <c r="D31" s="77">
        <f t="shared" si="3"/>
        <v>1337666</v>
      </c>
      <c r="E31" s="77">
        <v>1145330</v>
      </c>
      <c r="F31" s="77">
        <v>192336</v>
      </c>
      <c r="G31" s="77"/>
    </row>
    <row r="32" customHeight="1" spans="1:7">
      <c r="A32" s="139" t="s">
        <v>173</v>
      </c>
      <c r="B32" s="139" t="s">
        <v>174</v>
      </c>
      <c r="C32" s="77">
        <f t="shared" si="2"/>
        <v>6997437</v>
      </c>
      <c r="D32" s="77">
        <v>6997437</v>
      </c>
      <c r="E32" s="77">
        <v>6953987</v>
      </c>
      <c r="F32" s="77">
        <v>43450</v>
      </c>
      <c r="G32" s="77"/>
    </row>
    <row r="33" customHeight="1" spans="1:7">
      <c r="A33" s="139" t="s">
        <v>175</v>
      </c>
      <c r="B33" s="139" t="s">
        <v>176</v>
      </c>
      <c r="C33" s="77">
        <f t="shared" si="2"/>
        <v>3350000</v>
      </c>
      <c r="D33" s="77">
        <f t="shared" si="3"/>
        <v>0</v>
      </c>
      <c r="E33" s="77"/>
      <c r="F33" s="77"/>
      <c r="G33" s="77">
        <v>3350000</v>
      </c>
    </row>
    <row r="34" customHeight="1" spans="1:7">
      <c r="A34" s="139" t="s">
        <v>177</v>
      </c>
      <c r="B34" s="139" t="s">
        <v>178</v>
      </c>
      <c r="C34" s="77">
        <f t="shared" si="2"/>
        <v>100000</v>
      </c>
      <c r="D34" s="77">
        <f t="shared" si="3"/>
        <v>0</v>
      </c>
      <c r="E34" s="77"/>
      <c r="F34" s="77"/>
      <c r="G34" s="77">
        <v>100000</v>
      </c>
    </row>
    <row r="35" customHeight="1" spans="1:7">
      <c r="A35" s="139" t="s">
        <v>179</v>
      </c>
      <c r="B35" s="139" t="s">
        <v>180</v>
      </c>
      <c r="C35" s="77">
        <f t="shared" si="2"/>
        <v>3000000</v>
      </c>
      <c r="D35" s="77">
        <f t="shared" si="3"/>
        <v>0</v>
      </c>
      <c r="E35" s="77"/>
      <c r="F35" s="77"/>
      <c r="G35" s="77">
        <v>3000000</v>
      </c>
    </row>
    <row r="36" customHeight="1" spans="1:7">
      <c r="A36" s="138" t="s">
        <v>183</v>
      </c>
      <c r="B36" s="138" t="s">
        <v>184</v>
      </c>
      <c r="C36" s="77">
        <f t="shared" si="2"/>
        <v>3134218</v>
      </c>
      <c r="D36" s="77">
        <f t="shared" si="3"/>
        <v>296708</v>
      </c>
      <c r="E36" s="77">
        <v>269313</v>
      </c>
      <c r="F36" s="77">
        <v>27395</v>
      </c>
      <c r="G36" s="77">
        <v>2837510</v>
      </c>
    </row>
    <row r="37" customHeight="1" spans="1:7">
      <c r="A37" s="139" t="s">
        <v>185</v>
      </c>
      <c r="B37" s="139" t="s">
        <v>186</v>
      </c>
      <c r="C37" s="77">
        <f t="shared" si="2"/>
        <v>296708</v>
      </c>
      <c r="D37" s="77">
        <f t="shared" si="3"/>
        <v>296708</v>
      </c>
      <c r="E37" s="77">
        <v>269313</v>
      </c>
      <c r="F37" s="77">
        <v>27395</v>
      </c>
      <c r="G37" s="77"/>
    </row>
    <row r="38" customHeight="1" spans="1:7">
      <c r="A38" s="139" t="s">
        <v>187</v>
      </c>
      <c r="B38" s="139" t="s">
        <v>188</v>
      </c>
      <c r="C38" s="77">
        <f t="shared" si="2"/>
        <v>2837510</v>
      </c>
      <c r="D38" s="77">
        <f t="shared" si="3"/>
        <v>0</v>
      </c>
      <c r="E38" s="77"/>
      <c r="F38" s="77"/>
      <c r="G38" s="77">
        <v>2837510</v>
      </c>
    </row>
    <row r="39" customHeight="1" spans="1:7">
      <c r="A39" s="138" t="s">
        <v>189</v>
      </c>
      <c r="B39" s="138" t="s">
        <v>190</v>
      </c>
      <c r="C39" s="77">
        <f t="shared" si="2"/>
        <v>5263398.13</v>
      </c>
      <c r="D39" s="77">
        <f t="shared" si="3"/>
        <v>5263398.13</v>
      </c>
      <c r="E39" s="77">
        <f>2593380.01+'[2]一般公共预算支出预算表02-2'!$E$18</f>
        <v>5263398.13</v>
      </c>
      <c r="F39" s="77"/>
      <c r="G39" s="77"/>
    </row>
    <row r="40" customHeight="1" spans="1:7">
      <c r="A40" s="139" t="s">
        <v>191</v>
      </c>
      <c r="B40" s="139" t="s">
        <v>192</v>
      </c>
      <c r="C40" s="77">
        <f t="shared" si="2"/>
        <v>424266.1</v>
      </c>
      <c r="D40" s="77">
        <f t="shared" si="3"/>
        <v>424266.1</v>
      </c>
      <c r="E40" s="77">
        <v>424266.1</v>
      </c>
      <c r="F40" s="77"/>
      <c r="G40" s="77"/>
    </row>
    <row r="41" customHeight="1" spans="1:7">
      <c r="A41" s="139" t="s">
        <v>193</v>
      </c>
      <c r="B41" s="139" t="s">
        <v>194</v>
      </c>
      <c r="C41" s="77">
        <f t="shared" si="2"/>
        <v>2962870.88</v>
      </c>
      <c r="D41" s="77">
        <f t="shared" si="3"/>
        <v>2962870.88</v>
      </c>
      <c r="E41" s="77">
        <f>1283528.97+'[2]一般公共预算支出预算表02-2'!$E$19</f>
        <v>2962870.88</v>
      </c>
      <c r="F41" s="77"/>
      <c r="G41" s="77"/>
    </row>
    <row r="42" customHeight="1" spans="1:7">
      <c r="A42" s="139" t="s">
        <v>195</v>
      </c>
      <c r="B42" s="139" t="s">
        <v>196</v>
      </c>
      <c r="C42" s="77">
        <f t="shared" si="2"/>
        <v>1641044.35</v>
      </c>
      <c r="D42" s="77">
        <f t="shared" si="3"/>
        <v>1641044.35</v>
      </c>
      <c r="E42" s="77">
        <f>779550.7+'[2]一般公共预算支出预算表02-2'!$E$20</f>
        <v>1641044.35</v>
      </c>
      <c r="F42" s="77"/>
      <c r="G42" s="77"/>
    </row>
    <row r="43" customHeight="1" spans="1:7">
      <c r="A43" s="139" t="s">
        <v>197</v>
      </c>
      <c r="B43" s="139" t="s">
        <v>198</v>
      </c>
      <c r="C43" s="77">
        <f t="shared" si="2"/>
        <v>235216.8</v>
      </c>
      <c r="D43" s="77">
        <f t="shared" si="3"/>
        <v>235216.8</v>
      </c>
      <c r="E43" s="77">
        <f>106034.24+'[2]一般公共预算支出预算表02-2'!$E$21</f>
        <v>235216.8</v>
      </c>
      <c r="F43" s="77"/>
      <c r="G43" s="77"/>
    </row>
    <row r="44" customHeight="1" spans="1:7">
      <c r="A44" s="29" t="s">
        <v>211</v>
      </c>
      <c r="B44" s="29" t="s">
        <v>212</v>
      </c>
      <c r="C44" s="77">
        <f t="shared" si="2"/>
        <v>5164659.24</v>
      </c>
      <c r="D44" s="77">
        <f t="shared" si="3"/>
        <v>5164659.24</v>
      </c>
      <c r="E44" s="77">
        <f>E45</f>
        <v>5164659.24</v>
      </c>
      <c r="F44" s="77"/>
      <c r="G44" s="77"/>
    </row>
    <row r="45" customHeight="1" spans="1:7">
      <c r="A45" s="138" t="s">
        <v>213</v>
      </c>
      <c r="B45" s="138" t="s">
        <v>214</v>
      </c>
      <c r="C45" s="77">
        <f t="shared" si="2"/>
        <v>5164659.24</v>
      </c>
      <c r="D45" s="77">
        <f t="shared" si="3"/>
        <v>5164659.24</v>
      </c>
      <c r="E45" s="77">
        <f>E46</f>
        <v>5164659.24</v>
      </c>
      <c r="F45" s="77"/>
      <c r="G45" s="77"/>
    </row>
    <row r="46" customHeight="1" spans="1:7">
      <c r="A46" s="139" t="s">
        <v>215</v>
      </c>
      <c r="B46" s="139" t="s">
        <v>216</v>
      </c>
      <c r="C46" s="77">
        <f t="shared" si="2"/>
        <v>5164659.24</v>
      </c>
      <c r="D46" s="77">
        <f t="shared" si="3"/>
        <v>5164659.24</v>
      </c>
      <c r="E46" s="77">
        <f>2399538.48+'[2]一般公共预算支出预算表02-2'!$E$24</f>
        <v>5164659.24</v>
      </c>
      <c r="F46" s="77"/>
      <c r="G46" s="77"/>
    </row>
    <row r="47" customHeight="1" spans="1:7">
      <c r="A47" s="76" t="s">
        <v>255</v>
      </c>
      <c r="B47" s="164"/>
      <c r="C47" s="77">
        <f t="shared" si="2"/>
        <v>82872012.04</v>
      </c>
      <c r="D47" s="77">
        <f t="shared" si="3"/>
        <v>68329502.04</v>
      </c>
      <c r="E47" s="77">
        <f>36924366.43+'[2]一般公共预算支出预算表02-2'!$E$25</f>
        <v>66934329.04</v>
      </c>
      <c r="F47" s="77">
        <f>1316173+'[2]一般公共预算支出预算表02-2'!$F$25</f>
        <v>1395173</v>
      </c>
      <c r="G47" s="77">
        <v>14542510</v>
      </c>
    </row>
  </sheetData>
  <mergeCells count="6">
    <mergeCell ref="A2:G2"/>
    <mergeCell ref="A4:B4"/>
    <mergeCell ref="D4:F4"/>
    <mergeCell ref="A47:B4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C27" sqref="C27"/>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7" t="s">
        <v>256</v>
      </c>
    </row>
    <row r="2" ht="41.25" customHeight="1" spans="1:6">
      <c r="A2" s="158" t="str">
        <f>"2025"&amp;"年一般公共预算“三公”经费支出预算表"</f>
        <v>2025年一般公共预算“三公”经费支出预算表</v>
      </c>
      <c r="B2" s="42"/>
      <c r="C2" s="42"/>
      <c r="D2" s="42"/>
      <c r="E2" s="41"/>
      <c r="F2" s="42"/>
    </row>
    <row r="3" ht="36" customHeight="1" spans="1:6">
      <c r="A3" s="109" t="str">
        <f>"单位名称："&amp;"嵩明县卫生健康局"</f>
        <v>单位名称：嵩明县卫生健康局</v>
      </c>
      <c r="B3" s="159"/>
      <c r="D3" s="42"/>
      <c r="E3" s="41"/>
      <c r="F3" s="63" t="s">
        <v>1</v>
      </c>
    </row>
    <row r="4" ht="27" customHeight="1" spans="1:6">
      <c r="A4" s="46" t="s">
        <v>257</v>
      </c>
      <c r="B4" s="46" t="s">
        <v>258</v>
      </c>
      <c r="C4" s="48" t="s">
        <v>259</v>
      </c>
      <c r="D4" s="46"/>
      <c r="E4" s="47"/>
      <c r="F4" s="46" t="s">
        <v>260</v>
      </c>
    </row>
    <row r="5" ht="28.5" customHeight="1" spans="1:6">
      <c r="A5" s="160"/>
      <c r="B5" s="50"/>
      <c r="C5" s="47" t="s">
        <v>57</v>
      </c>
      <c r="D5" s="47" t="s">
        <v>261</v>
      </c>
      <c r="E5" s="47" t="s">
        <v>262</v>
      </c>
      <c r="F5" s="49"/>
    </row>
    <row r="6" ht="41" customHeight="1" spans="1:6">
      <c r="A6" s="54" t="s">
        <v>107</v>
      </c>
      <c r="B6" s="54" t="s">
        <v>108</v>
      </c>
      <c r="C6" s="54" t="s">
        <v>109</v>
      </c>
      <c r="D6" s="54" t="s">
        <v>110</v>
      </c>
      <c r="E6" s="54" t="s">
        <v>111</v>
      </c>
      <c r="F6" s="54" t="s">
        <v>112</v>
      </c>
    </row>
    <row r="7" ht="33" customHeight="1" spans="1:6">
      <c r="A7" s="77">
        <v>121250</v>
      </c>
      <c r="B7" s="77"/>
      <c r="C7" s="77">
        <v>121250</v>
      </c>
      <c r="D7" s="77"/>
      <c r="E7" s="77">
        <v>121250</v>
      </c>
      <c r="F7" s="7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X262"/>
  <sheetViews>
    <sheetView showZeros="0" topLeftCell="E1" workbookViewId="0">
      <selection activeCell="I262" sqref="I262"/>
    </sheetView>
  </sheetViews>
  <sheetFormatPr defaultColWidth="9.14166666666667" defaultRowHeight="14.25" customHeight="1"/>
  <cols>
    <col min="1" max="1" width="20.3333333333333" customWidth="1"/>
    <col min="2" max="2" width="32.85" customWidth="1"/>
    <col min="3" max="3" width="21.8916666666667" customWidth="1"/>
    <col min="4" max="4" width="29.3333333333333" customWidth="1"/>
    <col min="5" max="5" width="10.1416666666667" customWidth="1"/>
    <col min="6" max="6" width="33.4416666666667" customWidth="1"/>
    <col min="7" max="7" width="10.275" customWidth="1"/>
    <col min="8" max="8" width="31.3333333333333" customWidth="1"/>
    <col min="9" max="24" width="18.7166666666667" customWidth="1"/>
  </cols>
  <sheetData>
    <row r="1" ht="13.5" customHeight="1" spans="2:24">
      <c r="B1" s="140"/>
      <c r="C1" s="146"/>
      <c r="E1" s="147"/>
      <c r="F1" s="147"/>
      <c r="G1" s="147"/>
      <c r="H1" s="147"/>
      <c r="I1" s="79"/>
      <c r="J1" s="79"/>
      <c r="K1" s="79"/>
      <c r="L1" s="79"/>
      <c r="M1" s="79"/>
      <c r="N1" s="79"/>
      <c r="R1" s="79"/>
      <c r="V1" s="146"/>
      <c r="X1" s="2" t="s">
        <v>263</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"单位名称："&amp;"嵩明县卫生健康局"</f>
        <v>单位名称：嵩明县卫生健康局</v>
      </c>
      <c r="B3" s="5"/>
      <c r="C3" s="148"/>
      <c r="D3" s="148"/>
      <c r="E3" s="148"/>
      <c r="F3" s="148"/>
      <c r="G3" s="148"/>
      <c r="H3" s="148"/>
      <c r="I3" s="81"/>
      <c r="J3" s="81"/>
      <c r="K3" s="81"/>
      <c r="L3" s="81"/>
      <c r="M3" s="81"/>
      <c r="N3" s="81"/>
      <c r="O3" s="6"/>
      <c r="P3" s="6"/>
      <c r="Q3" s="6"/>
      <c r="R3" s="81"/>
      <c r="V3" s="146"/>
      <c r="X3" s="2" t="s">
        <v>1</v>
      </c>
    </row>
    <row r="4" ht="18" customHeight="1" spans="1:24">
      <c r="A4" s="8" t="s">
        <v>264</v>
      </c>
      <c r="B4" s="8" t="s">
        <v>265</v>
      </c>
      <c r="C4" s="8" t="s">
        <v>266</v>
      </c>
      <c r="D4" s="8" t="s">
        <v>267</v>
      </c>
      <c r="E4" s="8" t="s">
        <v>268</v>
      </c>
      <c r="F4" s="8" t="s">
        <v>269</v>
      </c>
      <c r="G4" s="8" t="s">
        <v>270</v>
      </c>
      <c r="H4" s="8" t="s">
        <v>271</v>
      </c>
      <c r="I4" s="151" t="s">
        <v>272</v>
      </c>
      <c r="J4" s="104" t="s">
        <v>272</v>
      </c>
      <c r="K4" s="104"/>
      <c r="L4" s="104"/>
      <c r="M4" s="104"/>
      <c r="N4" s="104"/>
      <c r="O4" s="11"/>
      <c r="P4" s="11"/>
      <c r="Q4" s="11"/>
      <c r="R4" s="97" t="s">
        <v>61</v>
      </c>
      <c r="S4" s="104" t="s">
        <v>62</v>
      </c>
      <c r="T4" s="104"/>
      <c r="U4" s="104"/>
      <c r="V4" s="104"/>
      <c r="W4" s="104"/>
      <c r="X4" s="105"/>
    </row>
    <row r="5" ht="18" customHeight="1" spans="1:24">
      <c r="A5" s="13"/>
      <c r="B5" s="28"/>
      <c r="C5" s="129"/>
      <c r="D5" s="13"/>
      <c r="E5" s="13"/>
      <c r="F5" s="13"/>
      <c r="G5" s="13"/>
      <c r="H5" s="13"/>
      <c r="I5" s="127" t="s">
        <v>273</v>
      </c>
      <c r="J5" s="151" t="s">
        <v>58</v>
      </c>
      <c r="K5" s="104"/>
      <c r="L5" s="104"/>
      <c r="M5" s="104"/>
      <c r="N5" s="105"/>
      <c r="O5" s="10" t="s">
        <v>274</v>
      </c>
      <c r="P5" s="11"/>
      <c r="Q5" s="12"/>
      <c r="R5" s="8" t="s">
        <v>61</v>
      </c>
      <c r="S5" s="151" t="s">
        <v>62</v>
      </c>
      <c r="T5" s="97" t="s">
        <v>64</v>
      </c>
      <c r="U5" s="104" t="s">
        <v>62</v>
      </c>
      <c r="V5" s="97" t="s">
        <v>66</v>
      </c>
      <c r="W5" s="97" t="s">
        <v>67</v>
      </c>
      <c r="X5" s="154" t="s">
        <v>68</v>
      </c>
    </row>
    <row r="6" ht="19.5" customHeight="1" spans="1:24">
      <c r="A6" s="28"/>
      <c r="B6" s="28"/>
      <c r="C6" s="28"/>
      <c r="D6" s="28"/>
      <c r="E6" s="28"/>
      <c r="F6" s="28"/>
      <c r="G6" s="28"/>
      <c r="H6" s="28"/>
      <c r="I6" s="28"/>
      <c r="J6" s="152" t="s">
        <v>275</v>
      </c>
      <c r="K6" s="8" t="s">
        <v>276</v>
      </c>
      <c r="L6" s="8" t="s">
        <v>277</v>
      </c>
      <c r="M6" s="8" t="s">
        <v>278</v>
      </c>
      <c r="N6" s="8" t="s">
        <v>279</v>
      </c>
      <c r="O6" s="8" t="s">
        <v>58</v>
      </c>
      <c r="P6" s="8" t="s">
        <v>59</v>
      </c>
      <c r="Q6" s="8" t="s">
        <v>60</v>
      </c>
      <c r="R6" s="28"/>
      <c r="S6" s="8" t="s">
        <v>57</v>
      </c>
      <c r="T6" s="8" t="s">
        <v>64</v>
      </c>
      <c r="U6" s="8" t="s">
        <v>280</v>
      </c>
      <c r="V6" s="8" t="s">
        <v>66</v>
      </c>
      <c r="W6" s="8" t="s">
        <v>67</v>
      </c>
      <c r="X6" s="8" t="s">
        <v>68</v>
      </c>
    </row>
    <row r="7" ht="37.5" customHeight="1" spans="1:24">
      <c r="A7" s="149"/>
      <c r="B7" s="18"/>
      <c r="C7" s="149"/>
      <c r="D7" s="149"/>
      <c r="E7" s="149"/>
      <c r="F7" s="149"/>
      <c r="G7" s="149"/>
      <c r="H7" s="149"/>
      <c r="I7" s="149"/>
      <c r="J7" s="153" t="s">
        <v>57</v>
      </c>
      <c r="K7" s="16" t="s">
        <v>281</v>
      </c>
      <c r="L7" s="16" t="s">
        <v>277</v>
      </c>
      <c r="M7" s="16" t="s">
        <v>278</v>
      </c>
      <c r="N7" s="16" t="s">
        <v>279</v>
      </c>
      <c r="O7" s="16" t="s">
        <v>277</v>
      </c>
      <c r="P7" s="16" t="s">
        <v>278</v>
      </c>
      <c r="Q7" s="16" t="s">
        <v>279</v>
      </c>
      <c r="R7" s="16" t="s">
        <v>61</v>
      </c>
      <c r="S7" s="16" t="s">
        <v>57</v>
      </c>
      <c r="T7" s="16" t="s">
        <v>64</v>
      </c>
      <c r="U7" s="16" t="s">
        <v>280</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50" t="s">
        <v>70</v>
      </c>
      <c r="B9" s="150" t="s">
        <v>70</v>
      </c>
      <c r="C9" s="150" t="s">
        <v>282</v>
      </c>
      <c r="D9" s="150" t="s">
        <v>283</v>
      </c>
      <c r="E9" s="150" t="s">
        <v>149</v>
      </c>
      <c r="F9" s="150" t="s">
        <v>150</v>
      </c>
      <c r="G9" s="150" t="s">
        <v>284</v>
      </c>
      <c r="H9" s="150" t="s">
        <v>285</v>
      </c>
      <c r="I9" s="77">
        <v>917700</v>
      </c>
      <c r="J9" s="77">
        <v>917700</v>
      </c>
      <c r="K9" s="77"/>
      <c r="L9" s="77"/>
      <c r="M9" s="108">
        <v>917700</v>
      </c>
      <c r="N9" s="77"/>
      <c r="O9" s="77"/>
      <c r="P9" s="77"/>
      <c r="Q9" s="77"/>
      <c r="R9" s="77"/>
      <c r="S9" s="77"/>
      <c r="T9" s="77"/>
      <c r="U9" s="77"/>
      <c r="V9" s="77"/>
      <c r="W9" s="77"/>
      <c r="X9" s="77"/>
    </row>
    <row r="10" ht="17.25" customHeight="1" spans="1:24">
      <c r="A10" s="150" t="s">
        <v>70</v>
      </c>
      <c r="B10" s="150" t="s">
        <v>70</v>
      </c>
      <c r="C10" s="150" t="s">
        <v>282</v>
      </c>
      <c r="D10" s="150" t="s">
        <v>283</v>
      </c>
      <c r="E10" s="150" t="s">
        <v>149</v>
      </c>
      <c r="F10" s="150" t="s">
        <v>150</v>
      </c>
      <c r="G10" s="150" t="s">
        <v>286</v>
      </c>
      <c r="H10" s="150" t="s">
        <v>287</v>
      </c>
      <c r="I10" s="77">
        <v>1361712</v>
      </c>
      <c r="J10" s="77">
        <v>1361712</v>
      </c>
      <c r="K10" s="23"/>
      <c r="L10" s="23"/>
      <c r="M10" s="108">
        <v>1361712</v>
      </c>
      <c r="N10" s="23"/>
      <c r="O10" s="77"/>
      <c r="P10" s="77"/>
      <c r="Q10" s="77"/>
      <c r="R10" s="77"/>
      <c r="S10" s="77"/>
      <c r="T10" s="77"/>
      <c r="U10" s="77"/>
      <c r="V10" s="77"/>
      <c r="W10" s="77"/>
      <c r="X10" s="77"/>
    </row>
    <row r="11" customHeight="1" spans="1:24">
      <c r="A11" s="150" t="s">
        <v>70</v>
      </c>
      <c r="B11" s="150" t="s">
        <v>70</v>
      </c>
      <c r="C11" s="150" t="s">
        <v>282</v>
      </c>
      <c r="D11" s="150" t="s">
        <v>283</v>
      </c>
      <c r="E11" s="150" t="s">
        <v>149</v>
      </c>
      <c r="F11" s="150" t="s">
        <v>150</v>
      </c>
      <c r="G11" s="150" t="s">
        <v>288</v>
      </c>
      <c r="H11" s="150" t="s">
        <v>289</v>
      </c>
      <c r="I11" s="77">
        <v>2206</v>
      </c>
      <c r="J11" s="77">
        <v>2206</v>
      </c>
      <c r="K11" s="23"/>
      <c r="L11" s="23"/>
      <c r="M11" s="108">
        <v>2206</v>
      </c>
      <c r="N11" s="23"/>
      <c r="O11" s="77"/>
      <c r="P11" s="77"/>
      <c r="Q11" s="77"/>
      <c r="R11" s="77"/>
      <c r="S11" s="77"/>
      <c r="T11" s="77"/>
      <c r="U11" s="77"/>
      <c r="V11" s="77"/>
      <c r="W11" s="77"/>
      <c r="X11" s="77"/>
    </row>
    <row r="12" customHeight="1" spans="1:24">
      <c r="A12" s="150" t="s">
        <v>70</v>
      </c>
      <c r="B12" s="150" t="s">
        <v>70</v>
      </c>
      <c r="C12" s="150" t="s">
        <v>282</v>
      </c>
      <c r="D12" s="150" t="s">
        <v>283</v>
      </c>
      <c r="E12" s="150" t="s">
        <v>149</v>
      </c>
      <c r="F12" s="150" t="s">
        <v>150</v>
      </c>
      <c r="G12" s="150" t="s">
        <v>288</v>
      </c>
      <c r="H12" s="150" t="s">
        <v>289</v>
      </c>
      <c r="I12" s="77">
        <v>76475</v>
      </c>
      <c r="J12" s="77">
        <v>76475</v>
      </c>
      <c r="K12" s="23"/>
      <c r="L12" s="23"/>
      <c r="M12" s="108">
        <v>76475</v>
      </c>
      <c r="N12" s="23"/>
      <c r="O12" s="77"/>
      <c r="P12" s="77"/>
      <c r="Q12" s="77"/>
      <c r="R12" s="77"/>
      <c r="S12" s="77"/>
      <c r="T12" s="77"/>
      <c r="U12" s="77"/>
      <c r="V12" s="77"/>
      <c r="W12" s="77"/>
      <c r="X12" s="77"/>
    </row>
    <row r="13" customHeight="1" spans="1:24">
      <c r="A13" s="150" t="s">
        <v>70</v>
      </c>
      <c r="B13" s="150" t="s">
        <v>70</v>
      </c>
      <c r="C13" s="150" t="s">
        <v>290</v>
      </c>
      <c r="D13" s="150" t="s">
        <v>291</v>
      </c>
      <c r="E13" s="150" t="s">
        <v>130</v>
      </c>
      <c r="F13" s="150" t="s">
        <v>131</v>
      </c>
      <c r="G13" s="150" t="s">
        <v>292</v>
      </c>
      <c r="H13" s="150" t="s">
        <v>293</v>
      </c>
      <c r="I13" s="77">
        <v>433405</v>
      </c>
      <c r="J13" s="77">
        <v>433405</v>
      </c>
      <c r="K13" s="23"/>
      <c r="L13" s="23"/>
      <c r="M13" s="108">
        <v>433405</v>
      </c>
      <c r="N13" s="23"/>
      <c r="O13" s="77"/>
      <c r="P13" s="77"/>
      <c r="Q13" s="77"/>
      <c r="R13" s="77"/>
      <c r="S13" s="77"/>
      <c r="T13" s="77"/>
      <c r="U13" s="77"/>
      <c r="V13" s="77"/>
      <c r="W13" s="77"/>
      <c r="X13" s="77"/>
    </row>
    <row r="14" customHeight="1" spans="1:24">
      <c r="A14" s="150" t="s">
        <v>70</v>
      </c>
      <c r="B14" s="150" t="s">
        <v>70</v>
      </c>
      <c r="C14" s="150" t="s">
        <v>290</v>
      </c>
      <c r="D14" s="150" t="s">
        <v>291</v>
      </c>
      <c r="E14" s="150" t="s">
        <v>191</v>
      </c>
      <c r="F14" s="150" t="s">
        <v>192</v>
      </c>
      <c r="G14" s="150" t="s">
        <v>294</v>
      </c>
      <c r="H14" s="150" t="s">
        <v>295</v>
      </c>
      <c r="I14" s="77">
        <v>192717.9</v>
      </c>
      <c r="J14" s="77">
        <v>192717.9</v>
      </c>
      <c r="K14" s="23"/>
      <c r="L14" s="23"/>
      <c r="M14" s="108">
        <v>192717.9</v>
      </c>
      <c r="N14" s="23"/>
      <c r="O14" s="77"/>
      <c r="P14" s="77"/>
      <c r="Q14" s="77"/>
      <c r="R14" s="77"/>
      <c r="S14" s="77"/>
      <c r="T14" s="77"/>
      <c r="U14" s="77"/>
      <c r="V14" s="77"/>
      <c r="W14" s="77"/>
      <c r="X14" s="77"/>
    </row>
    <row r="15" customHeight="1" spans="1:24">
      <c r="A15" s="150" t="s">
        <v>70</v>
      </c>
      <c r="B15" s="150" t="s">
        <v>70</v>
      </c>
      <c r="C15" s="150" t="s">
        <v>290</v>
      </c>
      <c r="D15" s="150" t="s">
        <v>291</v>
      </c>
      <c r="E15" s="150" t="s">
        <v>191</v>
      </c>
      <c r="F15" s="150" t="s">
        <v>192</v>
      </c>
      <c r="G15" s="150" t="s">
        <v>294</v>
      </c>
      <c r="H15" s="150" t="s">
        <v>295</v>
      </c>
      <c r="I15" s="77">
        <v>124935.56</v>
      </c>
      <c r="J15" s="77">
        <v>124935.56</v>
      </c>
      <c r="K15" s="23"/>
      <c r="L15" s="23"/>
      <c r="M15" s="108">
        <v>124935.56</v>
      </c>
      <c r="N15" s="23"/>
      <c r="O15" s="77"/>
      <c r="P15" s="77"/>
      <c r="Q15" s="77"/>
      <c r="R15" s="77"/>
      <c r="S15" s="77"/>
      <c r="T15" s="77"/>
      <c r="U15" s="77"/>
      <c r="V15" s="77"/>
      <c r="W15" s="77"/>
      <c r="X15" s="77"/>
    </row>
    <row r="16" customHeight="1" spans="1:24">
      <c r="A16" s="150" t="s">
        <v>70</v>
      </c>
      <c r="B16" s="150" t="s">
        <v>70</v>
      </c>
      <c r="C16" s="150" t="s">
        <v>290</v>
      </c>
      <c r="D16" s="150" t="s">
        <v>291</v>
      </c>
      <c r="E16" s="150" t="s">
        <v>193</v>
      </c>
      <c r="F16" s="150" t="s">
        <v>194</v>
      </c>
      <c r="G16" s="150" t="s">
        <v>294</v>
      </c>
      <c r="H16" s="150" t="s">
        <v>295</v>
      </c>
      <c r="I16" s="77">
        <v>19000.53</v>
      </c>
      <c r="J16" s="77">
        <v>19000.53</v>
      </c>
      <c r="K16" s="23"/>
      <c r="L16" s="23"/>
      <c r="M16" s="108">
        <v>19000.53</v>
      </c>
      <c r="N16" s="23"/>
      <c r="O16" s="77"/>
      <c r="P16" s="77"/>
      <c r="Q16" s="77"/>
      <c r="R16" s="77"/>
      <c r="S16" s="77"/>
      <c r="T16" s="77"/>
      <c r="U16" s="77"/>
      <c r="V16" s="77"/>
      <c r="W16" s="77"/>
      <c r="X16" s="77"/>
    </row>
    <row r="17" customHeight="1" spans="1:24">
      <c r="A17" s="150" t="s">
        <v>70</v>
      </c>
      <c r="B17" s="150" t="s">
        <v>70</v>
      </c>
      <c r="C17" s="150" t="s">
        <v>290</v>
      </c>
      <c r="D17" s="150" t="s">
        <v>291</v>
      </c>
      <c r="E17" s="150" t="s">
        <v>195</v>
      </c>
      <c r="F17" s="150" t="s">
        <v>196</v>
      </c>
      <c r="G17" s="150" t="s">
        <v>296</v>
      </c>
      <c r="H17" s="150" t="s">
        <v>297</v>
      </c>
      <c r="I17" s="77">
        <v>121973.35</v>
      </c>
      <c r="J17" s="77">
        <v>121973.35</v>
      </c>
      <c r="K17" s="23"/>
      <c r="L17" s="23"/>
      <c r="M17" s="108">
        <v>121973.35</v>
      </c>
      <c r="N17" s="23"/>
      <c r="O17" s="77"/>
      <c r="P17" s="77"/>
      <c r="Q17" s="77"/>
      <c r="R17" s="77"/>
      <c r="S17" s="77"/>
      <c r="T17" s="77"/>
      <c r="U17" s="77"/>
      <c r="V17" s="77"/>
      <c r="W17" s="77"/>
      <c r="X17" s="77"/>
    </row>
    <row r="18" customHeight="1" spans="1:24">
      <c r="A18" s="150" t="s">
        <v>70</v>
      </c>
      <c r="B18" s="150" t="s">
        <v>70</v>
      </c>
      <c r="C18" s="150" t="s">
        <v>290</v>
      </c>
      <c r="D18" s="150" t="s">
        <v>291</v>
      </c>
      <c r="E18" s="150" t="s">
        <v>195</v>
      </c>
      <c r="F18" s="150" t="s">
        <v>196</v>
      </c>
      <c r="G18" s="150" t="s">
        <v>296</v>
      </c>
      <c r="H18" s="150" t="s">
        <v>297</v>
      </c>
      <c r="I18" s="77">
        <v>12025.65</v>
      </c>
      <c r="J18" s="77">
        <v>12025.65</v>
      </c>
      <c r="K18" s="23"/>
      <c r="L18" s="23"/>
      <c r="M18" s="108">
        <v>12025.65</v>
      </c>
      <c r="N18" s="23"/>
      <c r="O18" s="77"/>
      <c r="P18" s="77"/>
      <c r="Q18" s="77"/>
      <c r="R18" s="77"/>
      <c r="S18" s="77"/>
      <c r="T18" s="77"/>
      <c r="U18" s="77"/>
      <c r="V18" s="77"/>
      <c r="W18" s="77"/>
      <c r="X18" s="77"/>
    </row>
    <row r="19" customHeight="1" spans="1:24">
      <c r="A19" s="150" t="s">
        <v>70</v>
      </c>
      <c r="B19" s="150" t="s">
        <v>70</v>
      </c>
      <c r="C19" s="150" t="s">
        <v>290</v>
      </c>
      <c r="D19" s="150" t="s">
        <v>291</v>
      </c>
      <c r="E19" s="150" t="s">
        <v>144</v>
      </c>
      <c r="F19" s="150" t="s">
        <v>143</v>
      </c>
      <c r="G19" s="150" t="s">
        <v>298</v>
      </c>
      <c r="H19" s="150" t="s">
        <v>299</v>
      </c>
      <c r="I19" s="77">
        <v>5115.91</v>
      </c>
      <c r="J19" s="77">
        <v>5115.91</v>
      </c>
      <c r="K19" s="23"/>
      <c r="L19" s="23"/>
      <c r="M19" s="108">
        <v>5115.91</v>
      </c>
      <c r="N19" s="23"/>
      <c r="O19" s="77"/>
      <c r="P19" s="77"/>
      <c r="Q19" s="77"/>
      <c r="R19" s="77"/>
      <c r="S19" s="77"/>
      <c r="T19" s="77"/>
      <c r="U19" s="77"/>
      <c r="V19" s="77"/>
      <c r="W19" s="77"/>
      <c r="X19" s="77"/>
    </row>
    <row r="20" customHeight="1" spans="1:24">
      <c r="A20" s="150" t="s">
        <v>70</v>
      </c>
      <c r="B20" s="150" t="s">
        <v>70</v>
      </c>
      <c r="C20" s="150" t="s">
        <v>290</v>
      </c>
      <c r="D20" s="150" t="s">
        <v>291</v>
      </c>
      <c r="E20" s="150" t="s">
        <v>197</v>
      </c>
      <c r="F20" s="150" t="s">
        <v>198</v>
      </c>
      <c r="G20" s="150" t="s">
        <v>298</v>
      </c>
      <c r="H20" s="150" t="s">
        <v>299</v>
      </c>
      <c r="I20" s="77">
        <v>5520</v>
      </c>
      <c r="J20" s="77">
        <v>5520</v>
      </c>
      <c r="K20" s="23"/>
      <c r="L20" s="23"/>
      <c r="M20" s="108">
        <v>5520</v>
      </c>
      <c r="N20" s="23"/>
      <c r="O20" s="77"/>
      <c r="P20" s="77"/>
      <c r="Q20" s="77"/>
      <c r="R20" s="77"/>
      <c r="S20" s="77"/>
      <c r="T20" s="77"/>
      <c r="U20" s="77"/>
      <c r="V20" s="77"/>
      <c r="W20" s="77"/>
      <c r="X20" s="77"/>
    </row>
    <row r="21" customHeight="1" spans="1:24">
      <c r="A21" s="150" t="s">
        <v>70</v>
      </c>
      <c r="B21" s="150" t="s">
        <v>70</v>
      </c>
      <c r="C21" s="150" t="s">
        <v>290</v>
      </c>
      <c r="D21" s="150" t="s">
        <v>291</v>
      </c>
      <c r="E21" s="150" t="s">
        <v>197</v>
      </c>
      <c r="F21" s="150" t="s">
        <v>198</v>
      </c>
      <c r="G21" s="150" t="s">
        <v>298</v>
      </c>
      <c r="H21" s="150" t="s">
        <v>299</v>
      </c>
      <c r="I21" s="77">
        <v>10851.12</v>
      </c>
      <c r="J21" s="77">
        <v>10851.12</v>
      </c>
      <c r="K21" s="23"/>
      <c r="L21" s="23"/>
      <c r="M21" s="108">
        <v>10851.12</v>
      </c>
      <c r="N21" s="23"/>
      <c r="O21" s="77"/>
      <c r="P21" s="77"/>
      <c r="Q21" s="77"/>
      <c r="R21" s="77"/>
      <c r="S21" s="77"/>
      <c r="T21" s="77"/>
      <c r="U21" s="77"/>
      <c r="V21" s="77"/>
      <c r="W21" s="77"/>
      <c r="X21" s="77"/>
    </row>
    <row r="22" customHeight="1" spans="1:24">
      <c r="A22" s="150" t="s">
        <v>70</v>
      </c>
      <c r="B22" s="150" t="s">
        <v>70</v>
      </c>
      <c r="C22" s="150" t="s">
        <v>290</v>
      </c>
      <c r="D22" s="150" t="s">
        <v>291</v>
      </c>
      <c r="E22" s="150" t="s">
        <v>197</v>
      </c>
      <c r="F22" s="150" t="s">
        <v>198</v>
      </c>
      <c r="G22" s="150" t="s">
        <v>298</v>
      </c>
      <c r="H22" s="150" t="s">
        <v>299</v>
      </c>
      <c r="I22" s="77">
        <v>1550.16</v>
      </c>
      <c r="J22" s="77">
        <v>1550.16</v>
      </c>
      <c r="K22" s="23"/>
      <c r="L22" s="23"/>
      <c r="M22" s="108">
        <v>1550.16</v>
      </c>
      <c r="N22" s="23"/>
      <c r="O22" s="77"/>
      <c r="P22" s="77"/>
      <c r="Q22" s="77"/>
      <c r="R22" s="77"/>
      <c r="S22" s="77"/>
      <c r="T22" s="77"/>
      <c r="U22" s="77"/>
      <c r="V22" s="77"/>
      <c r="W22" s="77"/>
      <c r="X22" s="77"/>
    </row>
    <row r="23" customHeight="1" spans="1:24">
      <c r="A23" s="150" t="s">
        <v>70</v>
      </c>
      <c r="B23" s="150" t="s">
        <v>70</v>
      </c>
      <c r="C23" s="150" t="s">
        <v>300</v>
      </c>
      <c r="D23" s="150" t="s">
        <v>216</v>
      </c>
      <c r="E23" s="150" t="s">
        <v>215</v>
      </c>
      <c r="F23" s="150" t="s">
        <v>216</v>
      </c>
      <c r="G23" s="150" t="s">
        <v>301</v>
      </c>
      <c r="H23" s="150" t="s">
        <v>216</v>
      </c>
      <c r="I23" s="77">
        <v>346772.04</v>
      </c>
      <c r="J23" s="77">
        <v>346772.04</v>
      </c>
      <c r="K23" s="23"/>
      <c r="L23" s="23"/>
      <c r="M23" s="108">
        <v>346772.04</v>
      </c>
      <c r="N23" s="23"/>
      <c r="O23" s="77"/>
      <c r="P23" s="77"/>
      <c r="Q23" s="77"/>
      <c r="R23" s="77"/>
      <c r="S23" s="77"/>
      <c r="T23" s="77"/>
      <c r="U23" s="77"/>
      <c r="V23" s="77"/>
      <c r="W23" s="77"/>
      <c r="X23" s="77"/>
    </row>
    <row r="24" customHeight="1" spans="1:24">
      <c r="A24" s="150" t="s">
        <v>70</v>
      </c>
      <c r="B24" s="150" t="s">
        <v>70</v>
      </c>
      <c r="C24" s="150" t="s">
        <v>300</v>
      </c>
      <c r="D24" s="150" t="s">
        <v>216</v>
      </c>
      <c r="E24" s="150" t="s">
        <v>215</v>
      </c>
      <c r="F24" s="150" t="s">
        <v>216</v>
      </c>
      <c r="G24" s="150" t="s">
        <v>301</v>
      </c>
      <c r="H24" s="150" t="s">
        <v>216</v>
      </c>
      <c r="I24" s="77">
        <v>40957.56</v>
      </c>
      <c r="J24" s="77">
        <v>40957.56</v>
      </c>
      <c r="K24" s="23"/>
      <c r="L24" s="23"/>
      <c r="M24" s="108">
        <v>40957.56</v>
      </c>
      <c r="N24" s="23"/>
      <c r="O24" s="77"/>
      <c r="P24" s="77"/>
      <c r="Q24" s="77"/>
      <c r="R24" s="77"/>
      <c r="S24" s="77"/>
      <c r="T24" s="77"/>
      <c r="U24" s="77"/>
      <c r="V24" s="77"/>
      <c r="W24" s="77"/>
      <c r="X24" s="77"/>
    </row>
    <row r="25" customHeight="1" spans="1:24">
      <c r="A25" s="150" t="s">
        <v>70</v>
      </c>
      <c r="B25" s="150" t="s">
        <v>70</v>
      </c>
      <c r="C25" s="150" t="s">
        <v>302</v>
      </c>
      <c r="D25" s="150" t="s">
        <v>303</v>
      </c>
      <c r="E25" s="150" t="s">
        <v>149</v>
      </c>
      <c r="F25" s="150" t="s">
        <v>150</v>
      </c>
      <c r="G25" s="150" t="s">
        <v>304</v>
      </c>
      <c r="H25" s="150" t="s">
        <v>305</v>
      </c>
      <c r="I25" s="77">
        <v>24250</v>
      </c>
      <c r="J25" s="77">
        <v>24250</v>
      </c>
      <c r="K25" s="23"/>
      <c r="L25" s="23"/>
      <c r="M25" s="108">
        <v>24250</v>
      </c>
      <c r="N25" s="23"/>
      <c r="O25" s="77"/>
      <c r="P25" s="77"/>
      <c r="Q25" s="77"/>
      <c r="R25" s="77"/>
      <c r="S25" s="77"/>
      <c r="T25" s="77"/>
      <c r="U25" s="77"/>
      <c r="V25" s="77"/>
      <c r="W25" s="77"/>
      <c r="X25" s="77"/>
    </row>
    <row r="26" customHeight="1" spans="1:24">
      <c r="A26" s="150" t="s">
        <v>70</v>
      </c>
      <c r="B26" s="150" t="s">
        <v>70</v>
      </c>
      <c r="C26" s="150" t="s">
        <v>306</v>
      </c>
      <c r="D26" s="150" t="s">
        <v>307</v>
      </c>
      <c r="E26" s="150" t="s">
        <v>149</v>
      </c>
      <c r="F26" s="150" t="s">
        <v>150</v>
      </c>
      <c r="G26" s="150" t="s">
        <v>308</v>
      </c>
      <c r="H26" s="150" t="s">
        <v>309</v>
      </c>
      <c r="I26" s="77">
        <v>184200</v>
      </c>
      <c r="J26" s="77">
        <v>184200</v>
      </c>
      <c r="K26" s="23"/>
      <c r="L26" s="23"/>
      <c r="M26" s="108">
        <v>184200</v>
      </c>
      <c r="N26" s="23"/>
      <c r="O26" s="77"/>
      <c r="P26" s="77"/>
      <c r="Q26" s="77"/>
      <c r="R26" s="77"/>
      <c r="S26" s="77"/>
      <c r="T26" s="77"/>
      <c r="U26" s="77"/>
      <c r="V26" s="77"/>
      <c r="W26" s="77"/>
      <c r="X26" s="77"/>
    </row>
    <row r="27" customHeight="1" spans="1:24">
      <c r="A27" s="150" t="s">
        <v>70</v>
      </c>
      <c r="B27" s="150" t="s">
        <v>70</v>
      </c>
      <c r="C27" s="150" t="s">
        <v>310</v>
      </c>
      <c r="D27" s="150" t="s">
        <v>311</v>
      </c>
      <c r="E27" s="150" t="s">
        <v>126</v>
      </c>
      <c r="F27" s="150" t="s">
        <v>127</v>
      </c>
      <c r="G27" s="150" t="s">
        <v>312</v>
      </c>
      <c r="H27" s="150" t="s">
        <v>313</v>
      </c>
      <c r="I27" s="77">
        <v>28000</v>
      </c>
      <c r="J27" s="77">
        <v>28000</v>
      </c>
      <c r="K27" s="23"/>
      <c r="L27" s="23"/>
      <c r="M27" s="108">
        <v>28000</v>
      </c>
      <c r="N27" s="23"/>
      <c r="O27" s="77"/>
      <c r="P27" s="77"/>
      <c r="Q27" s="77"/>
      <c r="R27" s="77"/>
      <c r="S27" s="77"/>
      <c r="T27" s="77"/>
      <c r="U27" s="77"/>
      <c r="V27" s="77"/>
      <c r="W27" s="77"/>
      <c r="X27" s="77"/>
    </row>
    <row r="28" customHeight="1" spans="1:24">
      <c r="A28" s="150" t="s">
        <v>70</v>
      </c>
      <c r="B28" s="150" t="s">
        <v>70</v>
      </c>
      <c r="C28" s="150" t="s">
        <v>310</v>
      </c>
      <c r="D28" s="150" t="s">
        <v>311</v>
      </c>
      <c r="E28" s="150" t="s">
        <v>149</v>
      </c>
      <c r="F28" s="150" t="s">
        <v>150</v>
      </c>
      <c r="G28" s="150" t="s">
        <v>312</v>
      </c>
      <c r="H28" s="150" t="s">
        <v>313</v>
      </c>
      <c r="I28" s="77">
        <v>37800</v>
      </c>
      <c r="J28" s="77">
        <v>37800</v>
      </c>
      <c r="K28" s="23"/>
      <c r="L28" s="23"/>
      <c r="M28" s="108">
        <v>37800</v>
      </c>
      <c r="N28" s="23"/>
      <c r="O28" s="77"/>
      <c r="P28" s="77"/>
      <c r="Q28" s="77"/>
      <c r="R28" s="77"/>
      <c r="S28" s="77"/>
      <c r="T28" s="77"/>
      <c r="U28" s="77"/>
      <c r="V28" s="77"/>
      <c r="W28" s="77"/>
      <c r="X28" s="77"/>
    </row>
    <row r="29" customHeight="1" spans="1:24">
      <c r="A29" s="150" t="s">
        <v>70</v>
      </c>
      <c r="B29" s="150" t="s">
        <v>70</v>
      </c>
      <c r="C29" s="150" t="s">
        <v>310</v>
      </c>
      <c r="D29" s="150" t="s">
        <v>311</v>
      </c>
      <c r="E29" s="150" t="s">
        <v>185</v>
      </c>
      <c r="F29" s="150" t="s">
        <v>186</v>
      </c>
      <c r="G29" s="150" t="s">
        <v>312</v>
      </c>
      <c r="H29" s="150" t="s">
        <v>313</v>
      </c>
      <c r="I29" s="77">
        <v>5400</v>
      </c>
      <c r="J29" s="77">
        <v>5400</v>
      </c>
      <c r="K29" s="23"/>
      <c r="L29" s="23"/>
      <c r="M29" s="108">
        <v>5400</v>
      </c>
      <c r="N29" s="23"/>
      <c r="O29" s="77"/>
      <c r="P29" s="77"/>
      <c r="Q29" s="77"/>
      <c r="R29" s="77"/>
      <c r="S29" s="77"/>
      <c r="T29" s="77"/>
      <c r="U29" s="77"/>
      <c r="V29" s="77"/>
      <c r="W29" s="77"/>
      <c r="X29" s="77"/>
    </row>
    <row r="30" customHeight="1" spans="1:24">
      <c r="A30" s="150" t="s">
        <v>70</v>
      </c>
      <c r="B30" s="150" t="s">
        <v>70</v>
      </c>
      <c r="C30" s="150" t="s">
        <v>310</v>
      </c>
      <c r="D30" s="150" t="s">
        <v>311</v>
      </c>
      <c r="E30" s="150" t="s">
        <v>149</v>
      </c>
      <c r="F30" s="150" t="s">
        <v>150</v>
      </c>
      <c r="G30" s="150" t="s">
        <v>314</v>
      </c>
      <c r="H30" s="150" t="s">
        <v>315</v>
      </c>
      <c r="I30" s="77">
        <v>6300</v>
      </c>
      <c r="J30" s="77">
        <v>6300</v>
      </c>
      <c r="K30" s="23"/>
      <c r="L30" s="23"/>
      <c r="M30" s="108">
        <v>6300</v>
      </c>
      <c r="N30" s="23"/>
      <c r="O30" s="77"/>
      <c r="P30" s="77"/>
      <c r="Q30" s="77"/>
      <c r="R30" s="77"/>
      <c r="S30" s="77"/>
      <c r="T30" s="77"/>
      <c r="U30" s="77"/>
      <c r="V30" s="77"/>
      <c r="W30" s="77"/>
      <c r="X30" s="77"/>
    </row>
    <row r="31" customHeight="1" spans="1:24">
      <c r="A31" s="150" t="s">
        <v>70</v>
      </c>
      <c r="B31" s="150" t="s">
        <v>70</v>
      </c>
      <c r="C31" s="150" t="s">
        <v>310</v>
      </c>
      <c r="D31" s="150" t="s">
        <v>311</v>
      </c>
      <c r="E31" s="150" t="s">
        <v>185</v>
      </c>
      <c r="F31" s="150" t="s">
        <v>186</v>
      </c>
      <c r="G31" s="150" t="s">
        <v>314</v>
      </c>
      <c r="H31" s="150" t="s">
        <v>315</v>
      </c>
      <c r="I31" s="77">
        <v>900</v>
      </c>
      <c r="J31" s="77">
        <v>900</v>
      </c>
      <c r="K31" s="23"/>
      <c r="L31" s="23"/>
      <c r="M31" s="108">
        <v>900</v>
      </c>
      <c r="N31" s="23"/>
      <c r="O31" s="77"/>
      <c r="P31" s="77"/>
      <c r="Q31" s="77"/>
      <c r="R31" s="77"/>
      <c r="S31" s="77"/>
      <c r="T31" s="77"/>
      <c r="U31" s="77"/>
      <c r="V31" s="77"/>
      <c r="W31" s="77"/>
      <c r="X31" s="77"/>
    </row>
    <row r="32" customHeight="1" spans="1:24">
      <c r="A32" s="150" t="s">
        <v>70</v>
      </c>
      <c r="B32" s="150" t="s">
        <v>70</v>
      </c>
      <c r="C32" s="150" t="s">
        <v>310</v>
      </c>
      <c r="D32" s="150" t="s">
        <v>311</v>
      </c>
      <c r="E32" s="150" t="s">
        <v>149</v>
      </c>
      <c r="F32" s="150" t="s">
        <v>150</v>
      </c>
      <c r="G32" s="150" t="s">
        <v>316</v>
      </c>
      <c r="H32" s="150" t="s">
        <v>317</v>
      </c>
      <c r="I32" s="77">
        <v>6300</v>
      </c>
      <c r="J32" s="77">
        <v>6300</v>
      </c>
      <c r="K32" s="23"/>
      <c r="L32" s="23"/>
      <c r="M32" s="108">
        <v>6300</v>
      </c>
      <c r="N32" s="23"/>
      <c r="O32" s="77"/>
      <c r="P32" s="77"/>
      <c r="Q32" s="77"/>
      <c r="R32" s="77"/>
      <c r="S32" s="77"/>
      <c r="T32" s="77"/>
      <c r="U32" s="77"/>
      <c r="V32" s="77"/>
      <c r="W32" s="77"/>
      <c r="X32" s="77"/>
    </row>
    <row r="33" customHeight="1" spans="1:24">
      <c r="A33" s="150" t="s">
        <v>70</v>
      </c>
      <c r="B33" s="150" t="s">
        <v>70</v>
      </c>
      <c r="C33" s="150" t="s">
        <v>310</v>
      </c>
      <c r="D33" s="150" t="s">
        <v>311</v>
      </c>
      <c r="E33" s="150" t="s">
        <v>185</v>
      </c>
      <c r="F33" s="150" t="s">
        <v>186</v>
      </c>
      <c r="G33" s="150" t="s">
        <v>316</v>
      </c>
      <c r="H33" s="150" t="s">
        <v>317</v>
      </c>
      <c r="I33" s="77">
        <v>900</v>
      </c>
      <c r="J33" s="77">
        <v>900</v>
      </c>
      <c r="K33" s="23"/>
      <c r="L33" s="23"/>
      <c r="M33" s="108">
        <v>900</v>
      </c>
      <c r="N33" s="23"/>
      <c r="O33" s="77"/>
      <c r="P33" s="77"/>
      <c r="Q33" s="77"/>
      <c r="R33" s="77"/>
      <c r="S33" s="77"/>
      <c r="T33" s="77"/>
      <c r="U33" s="77"/>
      <c r="V33" s="77"/>
      <c r="W33" s="77"/>
      <c r="X33" s="77"/>
    </row>
    <row r="34" customHeight="1" spans="1:24">
      <c r="A34" s="150" t="s">
        <v>70</v>
      </c>
      <c r="B34" s="150" t="s">
        <v>70</v>
      </c>
      <c r="C34" s="150" t="s">
        <v>310</v>
      </c>
      <c r="D34" s="150" t="s">
        <v>311</v>
      </c>
      <c r="E34" s="150" t="s">
        <v>149</v>
      </c>
      <c r="F34" s="150" t="s">
        <v>150</v>
      </c>
      <c r="G34" s="150" t="s">
        <v>318</v>
      </c>
      <c r="H34" s="150" t="s">
        <v>319</v>
      </c>
      <c r="I34" s="77">
        <v>6300</v>
      </c>
      <c r="J34" s="77">
        <v>6300</v>
      </c>
      <c r="K34" s="23"/>
      <c r="L34" s="23"/>
      <c r="M34" s="108">
        <v>6300</v>
      </c>
      <c r="N34" s="23"/>
      <c r="O34" s="77"/>
      <c r="P34" s="77"/>
      <c r="Q34" s="77"/>
      <c r="R34" s="77"/>
      <c r="S34" s="77"/>
      <c r="T34" s="77"/>
      <c r="U34" s="77"/>
      <c r="V34" s="77"/>
      <c r="W34" s="77"/>
      <c r="X34" s="77"/>
    </row>
    <row r="35" customHeight="1" spans="1:24">
      <c r="A35" s="150" t="s">
        <v>70</v>
      </c>
      <c r="B35" s="150" t="s">
        <v>70</v>
      </c>
      <c r="C35" s="150" t="s">
        <v>310</v>
      </c>
      <c r="D35" s="150" t="s">
        <v>311</v>
      </c>
      <c r="E35" s="150" t="s">
        <v>185</v>
      </c>
      <c r="F35" s="150" t="s">
        <v>186</v>
      </c>
      <c r="G35" s="150" t="s">
        <v>318</v>
      </c>
      <c r="H35" s="150" t="s">
        <v>319</v>
      </c>
      <c r="I35" s="77">
        <v>900</v>
      </c>
      <c r="J35" s="77">
        <v>900</v>
      </c>
      <c r="K35" s="23"/>
      <c r="L35" s="23"/>
      <c r="M35" s="108">
        <v>900</v>
      </c>
      <c r="N35" s="23"/>
      <c r="O35" s="77"/>
      <c r="P35" s="77"/>
      <c r="Q35" s="77"/>
      <c r="R35" s="77"/>
      <c r="S35" s="77"/>
      <c r="T35" s="77"/>
      <c r="U35" s="77"/>
      <c r="V35" s="77"/>
      <c r="W35" s="77"/>
      <c r="X35" s="77"/>
    </row>
    <row r="36" customHeight="1" spans="1:24">
      <c r="A36" s="150" t="s">
        <v>70</v>
      </c>
      <c r="B36" s="150" t="s">
        <v>70</v>
      </c>
      <c r="C36" s="150" t="s">
        <v>310</v>
      </c>
      <c r="D36" s="150" t="s">
        <v>311</v>
      </c>
      <c r="E36" s="150" t="s">
        <v>149</v>
      </c>
      <c r="F36" s="150" t="s">
        <v>150</v>
      </c>
      <c r="G36" s="150" t="s">
        <v>320</v>
      </c>
      <c r="H36" s="150" t="s">
        <v>321</v>
      </c>
      <c r="I36" s="77">
        <v>6300</v>
      </c>
      <c r="J36" s="77">
        <v>6300</v>
      </c>
      <c r="K36" s="23"/>
      <c r="L36" s="23"/>
      <c r="M36" s="108">
        <v>6300</v>
      </c>
      <c r="N36" s="23"/>
      <c r="O36" s="77"/>
      <c r="P36" s="77"/>
      <c r="Q36" s="77"/>
      <c r="R36" s="77"/>
      <c r="S36" s="77"/>
      <c r="T36" s="77"/>
      <c r="U36" s="77"/>
      <c r="V36" s="77"/>
      <c r="W36" s="77"/>
      <c r="X36" s="77"/>
    </row>
    <row r="37" customHeight="1" spans="1:24">
      <c r="A37" s="150" t="s">
        <v>70</v>
      </c>
      <c r="B37" s="150" t="s">
        <v>70</v>
      </c>
      <c r="C37" s="150" t="s">
        <v>310</v>
      </c>
      <c r="D37" s="150" t="s">
        <v>311</v>
      </c>
      <c r="E37" s="150" t="s">
        <v>185</v>
      </c>
      <c r="F37" s="150" t="s">
        <v>186</v>
      </c>
      <c r="G37" s="150" t="s">
        <v>320</v>
      </c>
      <c r="H37" s="150" t="s">
        <v>321</v>
      </c>
      <c r="I37" s="77">
        <v>900</v>
      </c>
      <c r="J37" s="77">
        <v>900</v>
      </c>
      <c r="K37" s="23"/>
      <c r="L37" s="23"/>
      <c r="M37" s="108">
        <v>900</v>
      </c>
      <c r="N37" s="23"/>
      <c r="O37" s="77"/>
      <c r="P37" s="77"/>
      <c r="Q37" s="77"/>
      <c r="R37" s="77"/>
      <c r="S37" s="77"/>
      <c r="T37" s="77"/>
      <c r="U37" s="77"/>
      <c r="V37" s="77"/>
      <c r="W37" s="77"/>
      <c r="X37" s="77"/>
    </row>
    <row r="38" customHeight="1" spans="1:24">
      <c r="A38" s="150" t="s">
        <v>70</v>
      </c>
      <c r="B38" s="150" t="s">
        <v>70</v>
      </c>
      <c r="C38" s="150" t="s">
        <v>310</v>
      </c>
      <c r="D38" s="150" t="s">
        <v>311</v>
      </c>
      <c r="E38" s="150" t="s">
        <v>149</v>
      </c>
      <c r="F38" s="150" t="s">
        <v>150</v>
      </c>
      <c r="G38" s="150" t="s">
        <v>322</v>
      </c>
      <c r="H38" s="150" t="s">
        <v>323</v>
      </c>
      <c r="I38" s="77">
        <v>23100</v>
      </c>
      <c r="J38" s="77">
        <v>23100</v>
      </c>
      <c r="K38" s="23"/>
      <c r="L38" s="23"/>
      <c r="M38" s="108">
        <v>23100</v>
      </c>
      <c r="N38" s="23"/>
      <c r="O38" s="77"/>
      <c r="P38" s="77"/>
      <c r="Q38" s="77"/>
      <c r="R38" s="77"/>
      <c r="S38" s="77"/>
      <c r="T38" s="77"/>
      <c r="U38" s="77"/>
      <c r="V38" s="77"/>
      <c r="W38" s="77"/>
      <c r="X38" s="77"/>
    </row>
    <row r="39" customHeight="1" spans="1:24">
      <c r="A39" s="150" t="s">
        <v>70</v>
      </c>
      <c r="B39" s="150" t="s">
        <v>70</v>
      </c>
      <c r="C39" s="150" t="s">
        <v>310</v>
      </c>
      <c r="D39" s="150" t="s">
        <v>311</v>
      </c>
      <c r="E39" s="150" t="s">
        <v>185</v>
      </c>
      <c r="F39" s="150" t="s">
        <v>186</v>
      </c>
      <c r="G39" s="150" t="s">
        <v>322</v>
      </c>
      <c r="H39" s="150" t="s">
        <v>323</v>
      </c>
      <c r="I39" s="77">
        <v>3300</v>
      </c>
      <c r="J39" s="77">
        <v>3300</v>
      </c>
      <c r="K39" s="23"/>
      <c r="L39" s="23"/>
      <c r="M39" s="108">
        <v>3300</v>
      </c>
      <c r="N39" s="23"/>
      <c r="O39" s="77"/>
      <c r="P39" s="77"/>
      <c r="Q39" s="77"/>
      <c r="R39" s="77"/>
      <c r="S39" s="77"/>
      <c r="T39" s="77"/>
      <c r="U39" s="77"/>
      <c r="V39" s="77"/>
      <c r="W39" s="77"/>
      <c r="X39" s="77"/>
    </row>
    <row r="40" customHeight="1" spans="1:24">
      <c r="A40" s="150" t="s">
        <v>70</v>
      </c>
      <c r="B40" s="150" t="s">
        <v>70</v>
      </c>
      <c r="C40" s="150" t="s">
        <v>310</v>
      </c>
      <c r="D40" s="150" t="s">
        <v>311</v>
      </c>
      <c r="E40" s="150" t="s">
        <v>149</v>
      </c>
      <c r="F40" s="150" t="s">
        <v>150</v>
      </c>
      <c r="G40" s="150" t="s">
        <v>324</v>
      </c>
      <c r="H40" s="150" t="s">
        <v>325</v>
      </c>
      <c r="I40" s="77">
        <v>18900</v>
      </c>
      <c r="J40" s="77">
        <v>18900</v>
      </c>
      <c r="K40" s="23"/>
      <c r="L40" s="23"/>
      <c r="M40" s="108">
        <v>18900</v>
      </c>
      <c r="N40" s="23"/>
      <c r="O40" s="77"/>
      <c r="P40" s="77"/>
      <c r="Q40" s="77"/>
      <c r="R40" s="77"/>
      <c r="S40" s="77"/>
      <c r="T40" s="77"/>
      <c r="U40" s="77"/>
      <c r="V40" s="77"/>
      <c r="W40" s="77"/>
      <c r="X40" s="77"/>
    </row>
    <row r="41" customHeight="1" spans="1:24">
      <c r="A41" s="150" t="s">
        <v>70</v>
      </c>
      <c r="B41" s="150" t="s">
        <v>70</v>
      </c>
      <c r="C41" s="150" t="s">
        <v>310</v>
      </c>
      <c r="D41" s="150" t="s">
        <v>311</v>
      </c>
      <c r="E41" s="150" t="s">
        <v>185</v>
      </c>
      <c r="F41" s="150" t="s">
        <v>186</v>
      </c>
      <c r="G41" s="150" t="s">
        <v>324</v>
      </c>
      <c r="H41" s="150" t="s">
        <v>325</v>
      </c>
      <c r="I41" s="77">
        <v>2700</v>
      </c>
      <c r="J41" s="77">
        <v>2700</v>
      </c>
      <c r="K41" s="23"/>
      <c r="L41" s="23"/>
      <c r="M41" s="108">
        <v>2700</v>
      </c>
      <c r="N41" s="23"/>
      <c r="O41" s="77"/>
      <c r="P41" s="77"/>
      <c r="Q41" s="77"/>
      <c r="R41" s="77"/>
      <c r="S41" s="77"/>
      <c r="T41" s="77"/>
      <c r="U41" s="77"/>
      <c r="V41" s="77"/>
      <c r="W41" s="77"/>
      <c r="X41" s="77"/>
    </row>
    <row r="42" customHeight="1" spans="1:24">
      <c r="A42" s="150" t="s">
        <v>70</v>
      </c>
      <c r="B42" s="150" t="s">
        <v>70</v>
      </c>
      <c r="C42" s="150" t="s">
        <v>310</v>
      </c>
      <c r="D42" s="150" t="s">
        <v>311</v>
      </c>
      <c r="E42" s="150" t="s">
        <v>149</v>
      </c>
      <c r="F42" s="150" t="s">
        <v>150</v>
      </c>
      <c r="G42" s="150" t="s">
        <v>326</v>
      </c>
      <c r="H42" s="150" t="s">
        <v>327</v>
      </c>
      <c r="I42" s="77">
        <v>39049</v>
      </c>
      <c r="J42" s="77">
        <v>39049</v>
      </c>
      <c r="K42" s="23"/>
      <c r="L42" s="23"/>
      <c r="M42" s="108">
        <v>39049</v>
      </c>
      <c r="N42" s="23"/>
      <c r="O42" s="77"/>
      <c r="P42" s="77"/>
      <c r="Q42" s="77"/>
      <c r="R42" s="77"/>
      <c r="S42" s="77"/>
      <c r="T42" s="77"/>
      <c r="U42" s="77"/>
      <c r="V42" s="77"/>
      <c r="W42" s="77"/>
      <c r="X42" s="77"/>
    </row>
    <row r="43" customHeight="1" spans="1:24">
      <c r="A43" s="150" t="s">
        <v>70</v>
      </c>
      <c r="B43" s="150" t="s">
        <v>70</v>
      </c>
      <c r="C43" s="150" t="s">
        <v>310</v>
      </c>
      <c r="D43" s="150" t="s">
        <v>311</v>
      </c>
      <c r="E43" s="150" t="s">
        <v>185</v>
      </c>
      <c r="F43" s="150" t="s">
        <v>186</v>
      </c>
      <c r="G43" s="150" t="s">
        <v>326</v>
      </c>
      <c r="H43" s="150" t="s">
        <v>327</v>
      </c>
      <c r="I43" s="77">
        <v>3929</v>
      </c>
      <c r="J43" s="77">
        <v>3929</v>
      </c>
      <c r="K43" s="23"/>
      <c r="L43" s="23"/>
      <c r="M43" s="108">
        <v>3929</v>
      </c>
      <c r="N43" s="23"/>
      <c r="O43" s="77"/>
      <c r="P43" s="77"/>
      <c r="Q43" s="77"/>
      <c r="R43" s="77"/>
      <c r="S43" s="77"/>
      <c r="T43" s="77"/>
      <c r="U43" s="77"/>
      <c r="V43" s="77"/>
      <c r="W43" s="77"/>
      <c r="X43" s="77"/>
    </row>
    <row r="44" customHeight="1" spans="1:24">
      <c r="A44" s="150" t="s">
        <v>70</v>
      </c>
      <c r="B44" s="150" t="s">
        <v>70</v>
      </c>
      <c r="C44" s="150" t="s">
        <v>310</v>
      </c>
      <c r="D44" s="150" t="s">
        <v>311</v>
      </c>
      <c r="E44" s="150" t="s">
        <v>149</v>
      </c>
      <c r="F44" s="150" t="s">
        <v>150</v>
      </c>
      <c r="G44" s="150" t="s">
        <v>328</v>
      </c>
      <c r="H44" s="150" t="s">
        <v>329</v>
      </c>
      <c r="I44" s="77">
        <v>50400</v>
      </c>
      <c r="J44" s="77">
        <v>50400</v>
      </c>
      <c r="K44" s="23"/>
      <c r="L44" s="23"/>
      <c r="M44" s="108">
        <v>50400</v>
      </c>
      <c r="N44" s="23"/>
      <c r="O44" s="77"/>
      <c r="P44" s="77"/>
      <c r="Q44" s="77"/>
      <c r="R44" s="77"/>
      <c r="S44" s="77"/>
      <c r="T44" s="77"/>
      <c r="U44" s="77"/>
      <c r="V44" s="77"/>
      <c r="W44" s="77"/>
      <c r="X44" s="77"/>
    </row>
    <row r="45" customHeight="1" spans="1:24">
      <c r="A45" s="150" t="s">
        <v>70</v>
      </c>
      <c r="B45" s="150" t="s">
        <v>70</v>
      </c>
      <c r="C45" s="150" t="s">
        <v>310</v>
      </c>
      <c r="D45" s="150" t="s">
        <v>311</v>
      </c>
      <c r="E45" s="150" t="s">
        <v>185</v>
      </c>
      <c r="F45" s="150" t="s">
        <v>186</v>
      </c>
      <c r="G45" s="150" t="s">
        <v>328</v>
      </c>
      <c r="H45" s="150" t="s">
        <v>329</v>
      </c>
      <c r="I45" s="77">
        <v>7200</v>
      </c>
      <c r="J45" s="77">
        <v>7200</v>
      </c>
      <c r="K45" s="23"/>
      <c r="L45" s="23"/>
      <c r="M45" s="108">
        <v>7200</v>
      </c>
      <c r="N45" s="23"/>
      <c r="O45" s="77"/>
      <c r="P45" s="77"/>
      <c r="Q45" s="77"/>
      <c r="R45" s="77"/>
      <c r="S45" s="77"/>
      <c r="T45" s="77"/>
      <c r="U45" s="77"/>
      <c r="V45" s="77"/>
      <c r="W45" s="77"/>
      <c r="X45" s="77"/>
    </row>
    <row r="46" customHeight="1" spans="1:24">
      <c r="A46" s="150" t="s">
        <v>70</v>
      </c>
      <c r="B46" s="150" t="s">
        <v>70</v>
      </c>
      <c r="C46" s="150" t="s">
        <v>330</v>
      </c>
      <c r="D46" s="150" t="s">
        <v>331</v>
      </c>
      <c r="E46" s="150" t="s">
        <v>185</v>
      </c>
      <c r="F46" s="150" t="s">
        <v>186</v>
      </c>
      <c r="G46" s="150" t="s">
        <v>284</v>
      </c>
      <c r="H46" s="150" t="s">
        <v>285</v>
      </c>
      <c r="I46" s="77">
        <v>88380</v>
      </c>
      <c r="J46" s="77">
        <v>88380</v>
      </c>
      <c r="K46" s="23"/>
      <c r="L46" s="23"/>
      <c r="M46" s="108">
        <v>88380</v>
      </c>
      <c r="N46" s="23"/>
      <c r="O46" s="77"/>
      <c r="P46" s="77"/>
      <c r="Q46" s="77"/>
      <c r="R46" s="77"/>
      <c r="S46" s="77"/>
      <c r="T46" s="77"/>
      <c r="U46" s="77"/>
      <c r="V46" s="77"/>
      <c r="W46" s="77"/>
      <c r="X46" s="77"/>
    </row>
    <row r="47" customHeight="1" spans="1:24">
      <c r="A47" s="150" t="s">
        <v>70</v>
      </c>
      <c r="B47" s="150" t="s">
        <v>70</v>
      </c>
      <c r="C47" s="150" t="s">
        <v>330</v>
      </c>
      <c r="D47" s="150" t="s">
        <v>331</v>
      </c>
      <c r="E47" s="150" t="s">
        <v>185</v>
      </c>
      <c r="F47" s="150" t="s">
        <v>186</v>
      </c>
      <c r="G47" s="150" t="s">
        <v>286</v>
      </c>
      <c r="H47" s="150" t="s">
        <v>287</v>
      </c>
      <c r="I47" s="77">
        <v>7920</v>
      </c>
      <c r="J47" s="77">
        <v>7920</v>
      </c>
      <c r="K47" s="23"/>
      <c r="L47" s="23"/>
      <c r="M47" s="108">
        <v>7920</v>
      </c>
      <c r="N47" s="23"/>
      <c r="O47" s="77"/>
      <c r="P47" s="77"/>
      <c r="Q47" s="77"/>
      <c r="R47" s="77"/>
      <c r="S47" s="77"/>
      <c r="T47" s="77"/>
      <c r="U47" s="77"/>
      <c r="V47" s="77"/>
      <c r="W47" s="77"/>
      <c r="X47" s="77"/>
    </row>
    <row r="48" customHeight="1" spans="1:24">
      <c r="A48" s="150" t="s">
        <v>70</v>
      </c>
      <c r="B48" s="150" t="s">
        <v>70</v>
      </c>
      <c r="C48" s="150" t="s">
        <v>330</v>
      </c>
      <c r="D48" s="150" t="s">
        <v>331</v>
      </c>
      <c r="E48" s="150" t="s">
        <v>185</v>
      </c>
      <c r="F48" s="150" t="s">
        <v>186</v>
      </c>
      <c r="G48" s="150" t="s">
        <v>288</v>
      </c>
      <c r="H48" s="150" t="s">
        <v>289</v>
      </c>
      <c r="I48" s="77">
        <v>7365</v>
      </c>
      <c r="J48" s="77">
        <v>7365</v>
      </c>
      <c r="K48" s="23"/>
      <c r="L48" s="23"/>
      <c r="M48" s="108">
        <v>7365</v>
      </c>
      <c r="N48" s="23"/>
      <c r="O48" s="77"/>
      <c r="P48" s="77"/>
      <c r="Q48" s="77"/>
      <c r="R48" s="77"/>
      <c r="S48" s="77"/>
      <c r="T48" s="77"/>
      <c r="U48" s="77"/>
      <c r="V48" s="77"/>
      <c r="W48" s="77"/>
      <c r="X48" s="77"/>
    </row>
    <row r="49" customHeight="1" spans="1:24">
      <c r="A49" s="150" t="s">
        <v>70</v>
      </c>
      <c r="B49" s="150" t="s">
        <v>70</v>
      </c>
      <c r="C49" s="150" t="s">
        <v>330</v>
      </c>
      <c r="D49" s="150" t="s">
        <v>331</v>
      </c>
      <c r="E49" s="150" t="s">
        <v>185</v>
      </c>
      <c r="F49" s="150" t="s">
        <v>186</v>
      </c>
      <c r="G49" s="150" t="s">
        <v>332</v>
      </c>
      <c r="H49" s="150" t="s">
        <v>333</v>
      </c>
      <c r="I49" s="77">
        <v>26328</v>
      </c>
      <c r="J49" s="77">
        <v>26328</v>
      </c>
      <c r="K49" s="23"/>
      <c r="L49" s="23"/>
      <c r="M49" s="108">
        <v>26328</v>
      </c>
      <c r="N49" s="23"/>
      <c r="O49" s="77"/>
      <c r="P49" s="77"/>
      <c r="Q49" s="77"/>
      <c r="R49" s="77"/>
      <c r="S49" s="77"/>
      <c r="T49" s="77"/>
      <c r="U49" s="77"/>
      <c r="V49" s="77"/>
      <c r="W49" s="77"/>
      <c r="X49" s="77"/>
    </row>
    <row r="50" customHeight="1" spans="1:24">
      <c r="A50" s="150" t="s">
        <v>70</v>
      </c>
      <c r="B50" s="150" t="s">
        <v>70</v>
      </c>
      <c r="C50" s="150" t="s">
        <v>330</v>
      </c>
      <c r="D50" s="150" t="s">
        <v>331</v>
      </c>
      <c r="E50" s="150" t="s">
        <v>185</v>
      </c>
      <c r="F50" s="150" t="s">
        <v>186</v>
      </c>
      <c r="G50" s="150" t="s">
        <v>332</v>
      </c>
      <c r="H50" s="150" t="s">
        <v>333</v>
      </c>
      <c r="I50" s="77">
        <v>28800</v>
      </c>
      <c r="J50" s="77">
        <v>28800</v>
      </c>
      <c r="K50" s="23"/>
      <c r="L50" s="23"/>
      <c r="M50" s="108">
        <v>28800</v>
      </c>
      <c r="N50" s="23"/>
      <c r="O50" s="77"/>
      <c r="P50" s="77"/>
      <c r="Q50" s="77"/>
      <c r="R50" s="77"/>
      <c r="S50" s="77"/>
      <c r="T50" s="77"/>
      <c r="U50" s="77"/>
      <c r="V50" s="77"/>
      <c r="W50" s="77"/>
      <c r="X50" s="77"/>
    </row>
    <row r="51" customHeight="1" spans="1:24">
      <c r="A51" s="150" t="s">
        <v>70</v>
      </c>
      <c r="B51" s="150" t="s">
        <v>70</v>
      </c>
      <c r="C51" s="150" t="s">
        <v>330</v>
      </c>
      <c r="D51" s="150" t="s">
        <v>331</v>
      </c>
      <c r="E51" s="150" t="s">
        <v>185</v>
      </c>
      <c r="F51" s="150" t="s">
        <v>186</v>
      </c>
      <c r="G51" s="150" t="s">
        <v>332</v>
      </c>
      <c r="H51" s="150" t="s">
        <v>333</v>
      </c>
      <c r="I51" s="77">
        <v>51540</v>
      </c>
      <c r="J51" s="77">
        <v>51540</v>
      </c>
      <c r="K51" s="23"/>
      <c r="L51" s="23"/>
      <c r="M51" s="108">
        <v>51540</v>
      </c>
      <c r="N51" s="23"/>
      <c r="O51" s="77"/>
      <c r="P51" s="77"/>
      <c r="Q51" s="77"/>
      <c r="R51" s="77"/>
      <c r="S51" s="77"/>
      <c r="T51" s="77"/>
      <c r="U51" s="77"/>
      <c r="V51" s="77"/>
      <c r="W51" s="77"/>
      <c r="X51" s="77"/>
    </row>
    <row r="52" customHeight="1" spans="1:24">
      <c r="A52" s="150" t="s">
        <v>70</v>
      </c>
      <c r="B52" s="150" t="s">
        <v>70</v>
      </c>
      <c r="C52" s="150" t="s">
        <v>330</v>
      </c>
      <c r="D52" s="150" t="s">
        <v>331</v>
      </c>
      <c r="E52" s="150" t="s">
        <v>185</v>
      </c>
      <c r="F52" s="150" t="s">
        <v>186</v>
      </c>
      <c r="G52" s="150" t="s">
        <v>332</v>
      </c>
      <c r="H52" s="150" t="s">
        <v>333</v>
      </c>
      <c r="I52" s="77">
        <v>58980</v>
      </c>
      <c r="J52" s="77">
        <v>58980</v>
      </c>
      <c r="K52" s="23"/>
      <c r="L52" s="23"/>
      <c r="M52" s="108">
        <v>58980</v>
      </c>
      <c r="N52" s="23"/>
      <c r="O52" s="77"/>
      <c r="P52" s="77"/>
      <c r="Q52" s="77"/>
      <c r="R52" s="77"/>
      <c r="S52" s="77"/>
      <c r="T52" s="77"/>
      <c r="U52" s="77"/>
      <c r="V52" s="77"/>
      <c r="W52" s="77"/>
      <c r="X52" s="77"/>
    </row>
    <row r="53" customHeight="1" spans="1:24">
      <c r="A53" s="150" t="s">
        <v>70</v>
      </c>
      <c r="B53" s="150" t="s">
        <v>70</v>
      </c>
      <c r="C53" s="150" t="s">
        <v>334</v>
      </c>
      <c r="D53" s="150" t="s">
        <v>335</v>
      </c>
      <c r="E53" s="150" t="s">
        <v>149</v>
      </c>
      <c r="F53" s="150" t="s">
        <v>150</v>
      </c>
      <c r="G53" s="150" t="s">
        <v>288</v>
      </c>
      <c r="H53" s="150" t="s">
        <v>289</v>
      </c>
      <c r="I53" s="77">
        <v>323880</v>
      </c>
      <c r="J53" s="77">
        <v>323880</v>
      </c>
      <c r="K53" s="23"/>
      <c r="L53" s="23"/>
      <c r="M53" s="108">
        <v>323880</v>
      </c>
      <c r="N53" s="23"/>
      <c r="O53" s="77"/>
      <c r="P53" s="77"/>
      <c r="Q53" s="77"/>
      <c r="R53" s="77"/>
      <c r="S53" s="77"/>
      <c r="T53" s="77"/>
      <c r="U53" s="77"/>
      <c r="V53" s="77"/>
      <c r="W53" s="77"/>
      <c r="X53" s="77"/>
    </row>
    <row r="54" customHeight="1" spans="1:24">
      <c r="A54" s="150" t="s">
        <v>70</v>
      </c>
      <c r="B54" s="150" t="s">
        <v>70</v>
      </c>
      <c r="C54" s="150" t="s">
        <v>336</v>
      </c>
      <c r="D54" s="150" t="s">
        <v>337</v>
      </c>
      <c r="E54" s="150" t="s">
        <v>126</v>
      </c>
      <c r="F54" s="150" t="s">
        <v>127</v>
      </c>
      <c r="G54" s="150" t="s">
        <v>338</v>
      </c>
      <c r="H54" s="150" t="s">
        <v>339</v>
      </c>
      <c r="I54" s="77">
        <v>608843</v>
      </c>
      <c r="J54" s="77">
        <v>608843</v>
      </c>
      <c r="K54" s="23"/>
      <c r="L54" s="23"/>
      <c r="M54" s="108">
        <v>608843</v>
      </c>
      <c r="N54" s="23"/>
      <c r="O54" s="77"/>
      <c r="P54" s="77"/>
      <c r="Q54" s="77"/>
      <c r="R54" s="77"/>
      <c r="S54" s="77"/>
      <c r="T54" s="77"/>
      <c r="U54" s="77"/>
      <c r="V54" s="77"/>
      <c r="W54" s="77"/>
      <c r="X54" s="77"/>
    </row>
    <row r="55" customHeight="1" spans="1:24">
      <c r="A55" s="150" t="s">
        <v>70</v>
      </c>
      <c r="B55" s="150" t="s">
        <v>70</v>
      </c>
      <c r="C55" s="150" t="s">
        <v>340</v>
      </c>
      <c r="D55" s="150" t="s">
        <v>341</v>
      </c>
      <c r="E55" s="150" t="s">
        <v>149</v>
      </c>
      <c r="F55" s="150" t="s">
        <v>150</v>
      </c>
      <c r="G55" s="150" t="s">
        <v>342</v>
      </c>
      <c r="H55" s="150" t="s">
        <v>341</v>
      </c>
      <c r="I55" s="77">
        <v>8862</v>
      </c>
      <c r="J55" s="77">
        <v>8862</v>
      </c>
      <c r="K55" s="23"/>
      <c r="L55" s="23"/>
      <c r="M55" s="108">
        <v>8862</v>
      </c>
      <c r="N55" s="23"/>
      <c r="O55" s="77"/>
      <c r="P55" s="77"/>
      <c r="Q55" s="77"/>
      <c r="R55" s="77"/>
      <c r="S55" s="77"/>
      <c r="T55" s="77"/>
      <c r="U55" s="77"/>
      <c r="V55" s="77"/>
      <c r="W55" s="77"/>
      <c r="X55" s="77"/>
    </row>
    <row r="56" customHeight="1" spans="1:24">
      <c r="A56" s="150" t="s">
        <v>70</v>
      </c>
      <c r="B56" s="150" t="s">
        <v>70</v>
      </c>
      <c r="C56" s="150" t="s">
        <v>340</v>
      </c>
      <c r="D56" s="150" t="s">
        <v>341</v>
      </c>
      <c r="E56" s="150" t="s">
        <v>185</v>
      </c>
      <c r="F56" s="150" t="s">
        <v>186</v>
      </c>
      <c r="G56" s="150" t="s">
        <v>342</v>
      </c>
      <c r="H56" s="150" t="s">
        <v>341</v>
      </c>
      <c r="I56" s="77">
        <v>1266</v>
      </c>
      <c r="J56" s="77">
        <v>1266</v>
      </c>
      <c r="K56" s="23"/>
      <c r="L56" s="23"/>
      <c r="M56" s="108">
        <v>1266</v>
      </c>
      <c r="N56" s="23"/>
      <c r="O56" s="77"/>
      <c r="P56" s="77"/>
      <c r="Q56" s="77"/>
      <c r="R56" s="77"/>
      <c r="S56" s="77"/>
      <c r="T56" s="77"/>
      <c r="U56" s="77"/>
      <c r="V56" s="77"/>
      <c r="W56" s="77"/>
      <c r="X56" s="77"/>
    </row>
    <row r="57" customHeight="1" spans="1:24">
      <c r="A57" s="150" t="s">
        <v>70</v>
      </c>
      <c r="B57" s="150" t="s">
        <v>70</v>
      </c>
      <c r="C57" s="150" t="s">
        <v>343</v>
      </c>
      <c r="D57" s="150" t="s">
        <v>344</v>
      </c>
      <c r="E57" s="150" t="s">
        <v>165</v>
      </c>
      <c r="F57" s="150" t="s">
        <v>166</v>
      </c>
      <c r="G57" s="150" t="s">
        <v>338</v>
      </c>
      <c r="H57" s="150" t="s">
        <v>339</v>
      </c>
      <c r="I57" s="77">
        <v>815220</v>
      </c>
      <c r="J57" s="77">
        <v>815220</v>
      </c>
      <c r="K57" s="23"/>
      <c r="L57" s="23"/>
      <c r="M57" s="108">
        <v>815220</v>
      </c>
      <c r="N57" s="23"/>
      <c r="O57" s="77"/>
      <c r="P57" s="77"/>
      <c r="Q57" s="77"/>
      <c r="R57" s="77"/>
      <c r="S57" s="77"/>
      <c r="T57" s="77"/>
      <c r="U57" s="77"/>
      <c r="V57" s="77"/>
      <c r="W57" s="77"/>
      <c r="X57" s="77"/>
    </row>
    <row r="58" customHeight="1" spans="1:24">
      <c r="A58" s="150" t="s">
        <v>70</v>
      </c>
      <c r="B58" s="150" t="s">
        <v>73</v>
      </c>
      <c r="C58" s="150" t="s">
        <v>345</v>
      </c>
      <c r="D58" s="150" t="s">
        <v>331</v>
      </c>
      <c r="E58" s="150" t="s">
        <v>173</v>
      </c>
      <c r="F58" s="150" t="s">
        <v>174</v>
      </c>
      <c r="G58" s="150" t="s">
        <v>284</v>
      </c>
      <c r="H58" s="150" t="s">
        <v>285</v>
      </c>
      <c r="I58" s="77">
        <v>2899548</v>
      </c>
      <c r="J58" s="77">
        <v>2899548</v>
      </c>
      <c r="K58" s="23"/>
      <c r="L58" s="23"/>
      <c r="M58" s="108">
        <v>2899548</v>
      </c>
      <c r="N58" s="23"/>
      <c r="O58" s="77"/>
      <c r="P58" s="77"/>
      <c r="Q58" s="77"/>
      <c r="R58" s="77"/>
      <c r="S58" s="77"/>
      <c r="T58" s="77"/>
      <c r="U58" s="77"/>
      <c r="V58" s="77"/>
      <c r="W58" s="77"/>
      <c r="X58" s="77"/>
    </row>
    <row r="59" customHeight="1" spans="1:24">
      <c r="A59" s="150" t="s">
        <v>70</v>
      </c>
      <c r="B59" s="150" t="s">
        <v>73</v>
      </c>
      <c r="C59" s="150" t="s">
        <v>345</v>
      </c>
      <c r="D59" s="150" t="s">
        <v>331</v>
      </c>
      <c r="E59" s="150" t="s">
        <v>173</v>
      </c>
      <c r="F59" s="150" t="s">
        <v>174</v>
      </c>
      <c r="G59" s="150" t="s">
        <v>286</v>
      </c>
      <c r="H59" s="150" t="s">
        <v>287</v>
      </c>
      <c r="I59" s="77">
        <v>229416</v>
      </c>
      <c r="J59" s="77">
        <v>229416</v>
      </c>
      <c r="K59" s="23"/>
      <c r="L59" s="23"/>
      <c r="M59" s="108">
        <v>229416</v>
      </c>
      <c r="N59" s="23"/>
      <c r="O59" s="77"/>
      <c r="P59" s="77"/>
      <c r="Q59" s="77"/>
      <c r="R59" s="77"/>
      <c r="S59" s="77"/>
      <c r="T59" s="77"/>
      <c r="U59" s="77"/>
      <c r="V59" s="77"/>
      <c r="W59" s="77"/>
      <c r="X59" s="77"/>
    </row>
    <row r="60" customHeight="1" spans="1:24">
      <c r="A60" s="150" t="s">
        <v>70</v>
      </c>
      <c r="B60" s="150" t="s">
        <v>73</v>
      </c>
      <c r="C60" s="150" t="s">
        <v>345</v>
      </c>
      <c r="D60" s="150" t="s">
        <v>331</v>
      </c>
      <c r="E60" s="150" t="s">
        <v>173</v>
      </c>
      <c r="F60" s="150" t="s">
        <v>174</v>
      </c>
      <c r="G60" s="150" t="s">
        <v>288</v>
      </c>
      <c r="H60" s="150" t="s">
        <v>289</v>
      </c>
      <c r="I60" s="77">
        <v>18452</v>
      </c>
      <c r="J60" s="77">
        <v>18452</v>
      </c>
      <c r="K60" s="23"/>
      <c r="L60" s="23"/>
      <c r="M60" s="108">
        <v>18452</v>
      </c>
      <c r="N60" s="23"/>
      <c r="O60" s="77"/>
      <c r="P60" s="77"/>
      <c r="Q60" s="77"/>
      <c r="R60" s="77"/>
      <c r="S60" s="77"/>
      <c r="T60" s="77"/>
      <c r="U60" s="77"/>
      <c r="V60" s="77"/>
      <c r="W60" s="77"/>
      <c r="X60" s="77"/>
    </row>
    <row r="61" customHeight="1" spans="1:24">
      <c r="A61" s="150" t="s">
        <v>70</v>
      </c>
      <c r="B61" s="150" t="s">
        <v>73</v>
      </c>
      <c r="C61" s="150" t="s">
        <v>345</v>
      </c>
      <c r="D61" s="150" t="s">
        <v>331</v>
      </c>
      <c r="E61" s="150" t="s">
        <v>173</v>
      </c>
      <c r="F61" s="150" t="s">
        <v>174</v>
      </c>
      <c r="G61" s="150" t="s">
        <v>288</v>
      </c>
      <c r="H61" s="150" t="s">
        <v>289</v>
      </c>
      <c r="I61" s="77">
        <v>241629</v>
      </c>
      <c r="J61" s="77">
        <v>241629</v>
      </c>
      <c r="K61" s="23"/>
      <c r="L61" s="23"/>
      <c r="M61" s="108">
        <v>241629</v>
      </c>
      <c r="N61" s="23"/>
      <c r="O61" s="77"/>
      <c r="P61" s="77"/>
      <c r="Q61" s="77"/>
      <c r="R61" s="77"/>
      <c r="S61" s="77"/>
      <c r="T61" s="77"/>
      <c r="U61" s="77"/>
      <c r="V61" s="77"/>
      <c r="W61" s="77"/>
      <c r="X61" s="77"/>
    </row>
    <row r="62" customHeight="1" spans="1:24">
      <c r="A62" s="150" t="s">
        <v>70</v>
      </c>
      <c r="B62" s="150" t="s">
        <v>73</v>
      </c>
      <c r="C62" s="150" t="s">
        <v>345</v>
      </c>
      <c r="D62" s="150" t="s">
        <v>331</v>
      </c>
      <c r="E62" s="150" t="s">
        <v>173</v>
      </c>
      <c r="F62" s="150" t="s">
        <v>174</v>
      </c>
      <c r="G62" s="150" t="s">
        <v>332</v>
      </c>
      <c r="H62" s="150" t="s">
        <v>333</v>
      </c>
      <c r="I62" s="77">
        <v>597168</v>
      </c>
      <c r="J62" s="77">
        <v>597168</v>
      </c>
      <c r="K62" s="23"/>
      <c r="L62" s="23"/>
      <c r="M62" s="108">
        <v>597168</v>
      </c>
      <c r="N62" s="23"/>
      <c r="O62" s="77"/>
      <c r="P62" s="77"/>
      <c r="Q62" s="77"/>
      <c r="R62" s="77"/>
      <c r="S62" s="77"/>
      <c r="T62" s="77"/>
      <c r="U62" s="77"/>
      <c r="V62" s="77"/>
      <c r="W62" s="77"/>
      <c r="X62" s="77"/>
    </row>
    <row r="63" customHeight="1" spans="1:24">
      <c r="A63" s="150" t="s">
        <v>70</v>
      </c>
      <c r="B63" s="150" t="s">
        <v>73</v>
      </c>
      <c r="C63" s="150" t="s">
        <v>345</v>
      </c>
      <c r="D63" s="150" t="s">
        <v>331</v>
      </c>
      <c r="E63" s="150" t="s">
        <v>173</v>
      </c>
      <c r="F63" s="150" t="s">
        <v>174</v>
      </c>
      <c r="G63" s="150" t="s">
        <v>332</v>
      </c>
      <c r="H63" s="150" t="s">
        <v>333</v>
      </c>
      <c r="I63" s="77">
        <v>1257720</v>
      </c>
      <c r="J63" s="77">
        <v>1257720</v>
      </c>
      <c r="K63" s="23"/>
      <c r="L63" s="23"/>
      <c r="M63" s="108">
        <v>1257720</v>
      </c>
      <c r="N63" s="23"/>
      <c r="O63" s="77"/>
      <c r="P63" s="77"/>
      <c r="Q63" s="77"/>
      <c r="R63" s="77"/>
      <c r="S63" s="77"/>
      <c r="T63" s="77"/>
      <c r="U63" s="77"/>
      <c r="V63" s="77"/>
      <c r="W63" s="77"/>
      <c r="X63" s="77"/>
    </row>
    <row r="64" customHeight="1" spans="1:24">
      <c r="A64" s="150" t="s">
        <v>70</v>
      </c>
      <c r="B64" s="150" t="s">
        <v>73</v>
      </c>
      <c r="C64" s="150" t="s">
        <v>345</v>
      </c>
      <c r="D64" s="150" t="s">
        <v>331</v>
      </c>
      <c r="E64" s="150" t="s">
        <v>173</v>
      </c>
      <c r="F64" s="150" t="s">
        <v>174</v>
      </c>
      <c r="G64" s="150" t="s">
        <v>332</v>
      </c>
      <c r="H64" s="150" t="s">
        <v>333</v>
      </c>
      <c r="I64" s="77">
        <v>566400</v>
      </c>
      <c r="J64" s="77">
        <v>566400</v>
      </c>
      <c r="K64" s="23"/>
      <c r="L64" s="23"/>
      <c r="M64" s="108">
        <v>566400</v>
      </c>
      <c r="N64" s="23"/>
      <c r="O64" s="77"/>
      <c r="P64" s="77"/>
      <c r="Q64" s="77"/>
      <c r="R64" s="77"/>
      <c r="S64" s="77"/>
      <c r="T64" s="77"/>
      <c r="U64" s="77"/>
      <c r="V64" s="77"/>
      <c r="W64" s="77"/>
      <c r="X64" s="77"/>
    </row>
    <row r="65" customHeight="1" spans="1:24">
      <c r="A65" s="150" t="s">
        <v>70</v>
      </c>
      <c r="B65" s="150" t="s">
        <v>73</v>
      </c>
      <c r="C65" s="150" t="s">
        <v>345</v>
      </c>
      <c r="D65" s="150" t="s">
        <v>331</v>
      </c>
      <c r="E65" s="150" t="s">
        <v>173</v>
      </c>
      <c r="F65" s="150" t="s">
        <v>174</v>
      </c>
      <c r="G65" s="150" t="s">
        <v>332</v>
      </c>
      <c r="H65" s="150" t="s">
        <v>333</v>
      </c>
      <c r="I65" s="77">
        <v>38814</v>
      </c>
      <c r="J65" s="77">
        <v>38814</v>
      </c>
      <c r="K65" s="23"/>
      <c r="L65" s="23"/>
      <c r="M65" s="108">
        <v>38814</v>
      </c>
      <c r="N65" s="23"/>
      <c r="O65" s="77"/>
      <c r="P65" s="77"/>
      <c r="Q65" s="77"/>
      <c r="R65" s="77"/>
      <c r="S65" s="77"/>
      <c r="T65" s="77"/>
      <c r="U65" s="77"/>
      <c r="V65" s="77"/>
      <c r="W65" s="77"/>
      <c r="X65" s="77"/>
    </row>
    <row r="66" customHeight="1" spans="1:24">
      <c r="A66" s="150" t="s">
        <v>70</v>
      </c>
      <c r="B66" s="150" t="s">
        <v>73</v>
      </c>
      <c r="C66" s="150" t="s">
        <v>345</v>
      </c>
      <c r="D66" s="150" t="s">
        <v>331</v>
      </c>
      <c r="E66" s="150" t="s">
        <v>173</v>
      </c>
      <c r="F66" s="150" t="s">
        <v>174</v>
      </c>
      <c r="G66" s="150" t="s">
        <v>332</v>
      </c>
      <c r="H66" s="150" t="s">
        <v>333</v>
      </c>
      <c r="I66" s="77">
        <v>1104840</v>
      </c>
      <c r="J66" s="77">
        <v>1104840</v>
      </c>
      <c r="K66" s="23"/>
      <c r="L66" s="23"/>
      <c r="M66" s="108">
        <v>1104840</v>
      </c>
      <c r="N66" s="23"/>
      <c r="O66" s="77"/>
      <c r="P66" s="77"/>
      <c r="Q66" s="77"/>
      <c r="R66" s="77"/>
      <c r="S66" s="77"/>
      <c r="T66" s="77"/>
      <c r="U66" s="77"/>
      <c r="V66" s="77"/>
      <c r="W66" s="77"/>
      <c r="X66" s="77"/>
    </row>
    <row r="67" customHeight="1" spans="1:24">
      <c r="A67" s="150" t="s">
        <v>70</v>
      </c>
      <c r="B67" s="150" t="s">
        <v>73</v>
      </c>
      <c r="C67" s="150" t="s">
        <v>346</v>
      </c>
      <c r="D67" s="150" t="s">
        <v>291</v>
      </c>
      <c r="E67" s="150" t="s">
        <v>130</v>
      </c>
      <c r="F67" s="150" t="s">
        <v>131</v>
      </c>
      <c r="G67" s="150" t="s">
        <v>292</v>
      </c>
      <c r="H67" s="150" t="s">
        <v>293</v>
      </c>
      <c r="I67" s="77">
        <v>1096702</v>
      </c>
      <c r="J67" s="77">
        <v>1096702</v>
      </c>
      <c r="K67" s="23"/>
      <c r="L67" s="23"/>
      <c r="M67" s="108">
        <v>1096702</v>
      </c>
      <c r="N67" s="23"/>
      <c r="O67" s="77"/>
      <c r="P67" s="77"/>
      <c r="Q67" s="77"/>
      <c r="R67" s="77"/>
      <c r="S67" s="77"/>
      <c r="T67" s="77"/>
      <c r="U67" s="77"/>
      <c r="V67" s="77"/>
      <c r="W67" s="77"/>
      <c r="X67" s="77"/>
    </row>
    <row r="68" customHeight="1" spans="1:24">
      <c r="A68" s="150" t="s">
        <v>70</v>
      </c>
      <c r="B68" s="150" t="s">
        <v>73</v>
      </c>
      <c r="C68" s="150" t="s">
        <v>346</v>
      </c>
      <c r="D68" s="150" t="s">
        <v>291</v>
      </c>
      <c r="E68" s="150" t="s">
        <v>193</v>
      </c>
      <c r="F68" s="150" t="s">
        <v>194</v>
      </c>
      <c r="G68" s="150" t="s">
        <v>294</v>
      </c>
      <c r="H68" s="150" t="s">
        <v>295</v>
      </c>
      <c r="I68" s="77">
        <v>119306.36</v>
      </c>
      <c r="J68" s="77">
        <v>119306.36</v>
      </c>
      <c r="K68" s="23"/>
      <c r="L68" s="23"/>
      <c r="M68" s="108">
        <v>119306.36</v>
      </c>
      <c r="N68" s="23"/>
      <c r="O68" s="77"/>
      <c r="P68" s="77"/>
      <c r="Q68" s="77"/>
      <c r="R68" s="77"/>
      <c r="S68" s="77"/>
      <c r="T68" s="77"/>
      <c r="U68" s="77"/>
      <c r="V68" s="77"/>
      <c r="W68" s="77"/>
      <c r="X68" s="77"/>
    </row>
    <row r="69" customHeight="1" spans="1:24">
      <c r="A69" s="150" t="s">
        <v>70</v>
      </c>
      <c r="B69" s="150" t="s">
        <v>73</v>
      </c>
      <c r="C69" s="150" t="s">
        <v>346</v>
      </c>
      <c r="D69" s="150" t="s">
        <v>291</v>
      </c>
      <c r="E69" s="150" t="s">
        <v>193</v>
      </c>
      <c r="F69" s="150" t="s">
        <v>194</v>
      </c>
      <c r="G69" s="150" t="s">
        <v>294</v>
      </c>
      <c r="H69" s="150" t="s">
        <v>295</v>
      </c>
      <c r="I69" s="77">
        <v>496750.82</v>
      </c>
      <c r="J69" s="77">
        <v>496750.82</v>
      </c>
      <c r="K69" s="23"/>
      <c r="L69" s="23"/>
      <c r="M69" s="108">
        <v>496750.82</v>
      </c>
      <c r="N69" s="23"/>
      <c r="O69" s="77"/>
      <c r="P69" s="77"/>
      <c r="Q69" s="77"/>
      <c r="R69" s="77"/>
      <c r="S69" s="77"/>
      <c r="T69" s="77"/>
      <c r="U69" s="77"/>
      <c r="V69" s="77"/>
      <c r="W69" s="77"/>
      <c r="X69" s="77"/>
    </row>
    <row r="70" customHeight="1" spans="1:24">
      <c r="A70" s="150" t="s">
        <v>70</v>
      </c>
      <c r="B70" s="150" t="s">
        <v>73</v>
      </c>
      <c r="C70" s="150" t="s">
        <v>346</v>
      </c>
      <c r="D70" s="150" t="s">
        <v>291</v>
      </c>
      <c r="E70" s="150" t="s">
        <v>195</v>
      </c>
      <c r="F70" s="150" t="s">
        <v>196</v>
      </c>
      <c r="G70" s="150" t="s">
        <v>296</v>
      </c>
      <c r="H70" s="150" t="s">
        <v>297</v>
      </c>
      <c r="I70" s="77">
        <v>314399.25</v>
      </c>
      <c r="J70" s="77">
        <v>314399.25</v>
      </c>
      <c r="K70" s="23"/>
      <c r="L70" s="23"/>
      <c r="M70" s="108">
        <v>314399.25</v>
      </c>
      <c r="N70" s="23"/>
      <c r="O70" s="77"/>
      <c r="P70" s="77"/>
      <c r="Q70" s="77"/>
      <c r="R70" s="77"/>
      <c r="S70" s="77"/>
      <c r="T70" s="77"/>
      <c r="U70" s="77"/>
      <c r="V70" s="77"/>
      <c r="W70" s="77"/>
      <c r="X70" s="77"/>
    </row>
    <row r="71" customHeight="1" spans="1:24">
      <c r="A71" s="150" t="s">
        <v>70</v>
      </c>
      <c r="B71" s="150" t="s">
        <v>73</v>
      </c>
      <c r="C71" s="150" t="s">
        <v>346</v>
      </c>
      <c r="D71" s="150" t="s">
        <v>291</v>
      </c>
      <c r="E71" s="150" t="s">
        <v>144</v>
      </c>
      <c r="F71" s="150" t="s">
        <v>143</v>
      </c>
      <c r="G71" s="150" t="s">
        <v>298</v>
      </c>
      <c r="H71" s="150" t="s">
        <v>299</v>
      </c>
      <c r="I71" s="77">
        <v>47980.7</v>
      </c>
      <c r="J71" s="77">
        <v>47980.7</v>
      </c>
      <c r="K71" s="23"/>
      <c r="L71" s="23"/>
      <c r="M71" s="108">
        <v>47980.7</v>
      </c>
      <c r="N71" s="23"/>
      <c r="O71" s="77"/>
      <c r="P71" s="77"/>
      <c r="Q71" s="77"/>
      <c r="R71" s="77"/>
      <c r="S71" s="77"/>
      <c r="T71" s="77"/>
      <c r="U71" s="77"/>
      <c r="V71" s="77"/>
      <c r="W71" s="77"/>
      <c r="X71" s="77"/>
    </row>
    <row r="72" customHeight="1" spans="1:24">
      <c r="A72" s="150" t="s">
        <v>70</v>
      </c>
      <c r="B72" s="150" t="s">
        <v>73</v>
      </c>
      <c r="C72" s="150" t="s">
        <v>346</v>
      </c>
      <c r="D72" s="150" t="s">
        <v>291</v>
      </c>
      <c r="E72" s="150" t="s">
        <v>197</v>
      </c>
      <c r="F72" s="150" t="s">
        <v>198</v>
      </c>
      <c r="G72" s="150" t="s">
        <v>298</v>
      </c>
      <c r="H72" s="150" t="s">
        <v>299</v>
      </c>
      <c r="I72" s="77">
        <v>30486.48</v>
      </c>
      <c r="J72" s="77">
        <v>30486.48</v>
      </c>
      <c r="K72" s="23"/>
      <c r="L72" s="23"/>
      <c r="M72" s="108">
        <v>30486.48</v>
      </c>
      <c r="N72" s="23"/>
      <c r="O72" s="77"/>
      <c r="P72" s="77"/>
      <c r="Q72" s="77"/>
      <c r="R72" s="77"/>
      <c r="S72" s="77"/>
      <c r="T72" s="77"/>
      <c r="U72" s="77"/>
      <c r="V72" s="77"/>
      <c r="W72" s="77"/>
      <c r="X72" s="77"/>
    </row>
    <row r="73" customHeight="1" spans="1:24">
      <c r="A73" s="150" t="s">
        <v>70</v>
      </c>
      <c r="B73" s="150" t="s">
        <v>73</v>
      </c>
      <c r="C73" s="150" t="s">
        <v>346</v>
      </c>
      <c r="D73" s="150" t="s">
        <v>291</v>
      </c>
      <c r="E73" s="150" t="s">
        <v>197</v>
      </c>
      <c r="F73" s="150" t="s">
        <v>198</v>
      </c>
      <c r="G73" s="150" t="s">
        <v>298</v>
      </c>
      <c r="H73" s="150" t="s">
        <v>299</v>
      </c>
      <c r="I73" s="77">
        <v>13570</v>
      </c>
      <c r="J73" s="77">
        <v>13570</v>
      </c>
      <c r="K73" s="23"/>
      <c r="L73" s="23"/>
      <c r="M73" s="108">
        <v>13570</v>
      </c>
      <c r="N73" s="23"/>
      <c r="O73" s="77"/>
      <c r="P73" s="77"/>
      <c r="Q73" s="77"/>
      <c r="R73" s="77"/>
      <c r="S73" s="77"/>
      <c r="T73" s="77"/>
      <c r="U73" s="77"/>
      <c r="V73" s="77"/>
      <c r="W73" s="77"/>
      <c r="X73" s="77"/>
    </row>
    <row r="74" customHeight="1" spans="1:24">
      <c r="A74" s="150" t="s">
        <v>70</v>
      </c>
      <c r="B74" s="150" t="s">
        <v>73</v>
      </c>
      <c r="C74" s="150" t="s">
        <v>347</v>
      </c>
      <c r="D74" s="150" t="s">
        <v>216</v>
      </c>
      <c r="E74" s="150" t="s">
        <v>215</v>
      </c>
      <c r="F74" s="150" t="s">
        <v>216</v>
      </c>
      <c r="G74" s="150" t="s">
        <v>301</v>
      </c>
      <c r="H74" s="150" t="s">
        <v>216</v>
      </c>
      <c r="I74" s="77">
        <v>992475</v>
      </c>
      <c r="J74" s="77">
        <v>992475</v>
      </c>
      <c r="K74" s="23"/>
      <c r="L74" s="23"/>
      <c r="M74" s="108">
        <v>992475</v>
      </c>
      <c r="N74" s="23"/>
      <c r="O74" s="77"/>
      <c r="P74" s="77"/>
      <c r="Q74" s="77"/>
      <c r="R74" s="77"/>
      <c r="S74" s="77"/>
      <c r="T74" s="77"/>
      <c r="U74" s="77"/>
      <c r="V74" s="77"/>
      <c r="W74" s="77"/>
      <c r="X74" s="77"/>
    </row>
    <row r="75" customHeight="1" spans="1:24">
      <c r="A75" s="150" t="s">
        <v>70</v>
      </c>
      <c r="B75" s="150" t="s">
        <v>73</v>
      </c>
      <c r="C75" s="150" t="s">
        <v>348</v>
      </c>
      <c r="D75" s="150" t="s">
        <v>303</v>
      </c>
      <c r="E75" s="150" t="s">
        <v>173</v>
      </c>
      <c r="F75" s="150" t="s">
        <v>174</v>
      </c>
      <c r="G75" s="150" t="s">
        <v>304</v>
      </c>
      <c r="H75" s="150" t="s">
        <v>305</v>
      </c>
      <c r="I75" s="77">
        <v>24250</v>
      </c>
      <c r="J75" s="77">
        <v>24250</v>
      </c>
      <c r="K75" s="23"/>
      <c r="L75" s="23"/>
      <c r="M75" s="108">
        <v>24250</v>
      </c>
      <c r="N75" s="23"/>
      <c r="O75" s="77"/>
      <c r="P75" s="77"/>
      <c r="Q75" s="77"/>
      <c r="R75" s="77"/>
      <c r="S75" s="77"/>
      <c r="T75" s="77"/>
      <c r="U75" s="77"/>
      <c r="V75" s="77"/>
      <c r="W75" s="77"/>
      <c r="X75" s="77"/>
    </row>
    <row r="76" customHeight="1" spans="1:24">
      <c r="A76" s="150" t="s">
        <v>70</v>
      </c>
      <c r="B76" s="150" t="s">
        <v>73</v>
      </c>
      <c r="C76" s="150" t="s">
        <v>349</v>
      </c>
      <c r="D76" s="150" t="s">
        <v>311</v>
      </c>
      <c r="E76" s="150" t="s">
        <v>128</v>
      </c>
      <c r="F76" s="150" t="s">
        <v>129</v>
      </c>
      <c r="G76" s="150" t="s">
        <v>312</v>
      </c>
      <c r="H76" s="150" t="s">
        <v>313</v>
      </c>
      <c r="I76" s="77">
        <v>27000</v>
      </c>
      <c r="J76" s="77">
        <v>27000</v>
      </c>
      <c r="K76" s="23"/>
      <c r="L76" s="23"/>
      <c r="M76" s="108">
        <v>27000</v>
      </c>
      <c r="N76" s="23"/>
      <c r="O76" s="77"/>
      <c r="P76" s="77"/>
      <c r="Q76" s="77"/>
      <c r="R76" s="77"/>
      <c r="S76" s="77"/>
      <c r="T76" s="77"/>
      <c r="U76" s="77"/>
      <c r="V76" s="77"/>
      <c r="W76" s="77"/>
      <c r="X76" s="77"/>
    </row>
    <row r="77" customHeight="1" spans="1:24">
      <c r="A77" s="150" t="s">
        <v>70</v>
      </c>
      <c r="B77" s="150" t="s">
        <v>73</v>
      </c>
      <c r="C77" s="150" t="s">
        <v>349</v>
      </c>
      <c r="D77" s="150" t="s">
        <v>311</v>
      </c>
      <c r="E77" s="150" t="s">
        <v>173</v>
      </c>
      <c r="F77" s="150" t="s">
        <v>174</v>
      </c>
      <c r="G77" s="150" t="s">
        <v>328</v>
      </c>
      <c r="H77" s="150" t="s">
        <v>329</v>
      </c>
      <c r="I77" s="77">
        <v>19200</v>
      </c>
      <c r="J77" s="77">
        <v>19200</v>
      </c>
      <c r="K77" s="23"/>
      <c r="L77" s="23"/>
      <c r="M77" s="108">
        <v>19200</v>
      </c>
      <c r="N77" s="23"/>
      <c r="O77" s="77"/>
      <c r="P77" s="77"/>
      <c r="Q77" s="77"/>
      <c r="R77" s="77"/>
      <c r="S77" s="77"/>
      <c r="T77" s="77"/>
      <c r="U77" s="77"/>
      <c r="V77" s="77"/>
      <c r="W77" s="77"/>
      <c r="X77" s="77"/>
    </row>
    <row r="78" customHeight="1" spans="1:24">
      <c r="A78" s="150" t="s">
        <v>70</v>
      </c>
      <c r="B78" s="150" t="s">
        <v>73</v>
      </c>
      <c r="C78" s="150" t="s">
        <v>350</v>
      </c>
      <c r="D78" s="150" t="s">
        <v>337</v>
      </c>
      <c r="E78" s="150" t="s">
        <v>128</v>
      </c>
      <c r="F78" s="150" t="s">
        <v>129</v>
      </c>
      <c r="G78" s="150" t="s">
        <v>338</v>
      </c>
      <c r="H78" s="150" t="s">
        <v>339</v>
      </c>
      <c r="I78" s="77">
        <v>591681</v>
      </c>
      <c r="J78" s="77">
        <v>591681</v>
      </c>
      <c r="K78" s="23"/>
      <c r="L78" s="23"/>
      <c r="M78" s="108">
        <v>591681</v>
      </c>
      <c r="N78" s="23"/>
      <c r="O78" s="77"/>
      <c r="P78" s="77"/>
      <c r="Q78" s="77"/>
      <c r="R78" s="77"/>
      <c r="S78" s="77"/>
      <c r="T78" s="77"/>
      <c r="U78" s="77"/>
      <c r="V78" s="77"/>
      <c r="W78" s="77"/>
      <c r="X78" s="77"/>
    </row>
    <row r="79" customHeight="1" spans="1:24">
      <c r="A79" s="150" t="s">
        <v>70</v>
      </c>
      <c r="B79" s="150" t="s">
        <v>75</v>
      </c>
      <c r="C79" s="150" t="s">
        <v>351</v>
      </c>
      <c r="D79" s="150" t="s">
        <v>291</v>
      </c>
      <c r="E79" s="150" t="s">
        <v>193</v>
      </c>
      <c r="F79" s="150" t="s">
        <v>194</v>
      </c>
      <c r="G79" s="150" t="s">
        <v>294</v>
      </c>
      <c r="H79" s="150" t="s">
        <v>295</v>
      </c>
      <c r="I79" s="77">
        <v>56862.83</v>
      </c>
      <c r="J79" s="77">
        <v>56862.83</v>
      </c>
      <c r="K79" s="23"/>
      <c r="L79" s="23"/>
      <c r="M79" s="108">
        <v>56862.83</v>
      </c>
      <c r="N79" s="23"/>
      <c r="O79" s="77"/>
      <c r="P79" s="77"/>
      <c r="Q79" s="77"/>
      <c r="R79" s="77"/>
      <c r="S79" s="77"/>
      <c r="T79" s="77"/>
      <c r="U79" s="77"/>
      <c r="V79" s="77"/>
      <c r="W79" s="77"/>
      <c r="X79" s="77"/>
    </row>
    <row r="80" customHeight="1" spans="1:24">
      <c r="A80" s="150" t="s">
        <v>70</v>
      </c>
      <c r="B80" s="150" t="s">
        <v>75</v>
      </c>
      <c r="C80" s="150" t="s">
        <v>352</v>
      </c>
      <c r="D80" s="150" t="s">
        <v>311</v>
      </c>
      <c r="E80" s="150" t="s">
        <v>128</v>
      </c>
      <c r="F80" s="150" t="s">
        <v>129</v>
      </c>
      <c r="G80" s="150" t="s">
        <v>312</v>
      </c>
      <c r="H80" s="150" t="s">
        <v>313</v>
      </c>
      <c r="I80" s="77">
        <v>14000</v>
      </c>
      <c r="J80" s="77">
        <v>14000</v>
      </c>
      <c r="K80" s="23"/>
      <c r="L80" s="23"/>
      <c r="M80" s="108">
        <v>14000</v>
      </c>
      <c r="N80" s="23"/>
      <c r="O80" s="77"/>
      <c r="P80" s="77"/>
      <c r="Q80" s="77"/>
      <c r="R80" s="77"/>
      <c r="S80" s="77"/>
      <c r="T80" s="77"/>
      <c r="U80" s="77"/>
      <c r="V80" s="77"/>
      <c r="W80" s="77"/>
      <c r="X80" s="77"/>
    </row>
    <row r="81" customHeight="1" spans="1:24">
      <c r="A81" s="150" t="s">
        <v>70</v>
      </c>
      <c r="B81" s="150" t="s">
        <v>75</v>
      </c>
      <c r="C81" s="150" t="s">
        <v>353</v>
      </c>
      <c r="D81" s="150" t="s">
        <v>331</v>
      </c>
      <c r="E81" s="150" t="s">
        <v>155</v>
      </c>
      <c r="F81" s="150" t="s">
        <v>156</v>
      </c>
      <c r="G81" s="150" t="s">
        <v>284</v>
      </c>
      <c r="H81" s="150" t="s">
        <v>285</v>
      </c>
      <c r="I81" s="77">
        <v>5620000</v>
      </c>
      <c r="J81" s="77">
        <v>5620000</v>
      </c>
      <c r="K81" s="23"/>
      <c r="L81" s="23"/>
      <c r="M81" s="108">
        <v>5620000</v>
      </c>
      <c r="N81" s="23"/>
      <c r="O81" s="77"/>
      <c r="P81" s="77"/>
      <c r="Q81" s="77"/>
      <c r="R81" s="77"/>
      <c r="S81" s="77"/>
      <c r="T81" s="77"/>
      <c r="U81" s="77"/>
      <c r="V81" s="77"/>
      <c r="W81" s="77"/>
      <c r="X81" s="77"/>
    </row>
    <row r="82" customHeight="1" spans="1:24">
      <c r="A82" s="150" t="s">
        <v>70</v>
      </c>
      <c r="B82" s="150" t="s">
        <v>75</v>
      </c>
      <c r="C82" s="150" t="s">
        <v>354</v>
      </c>
      <c r="D82" s="150" t="s">
        <v>337</v>
      </c>
      <c r="E82" s="150" t="s">
        <v>128</v>
      </c>
      <c r="F82" s="150" t="s">
        <v>129</v>
      </c>
      <c r="G82" s="150" t="s">
        <v>338</v>
      </c>
      <c r="H82" s="150" t="s">
        <v>339</v>
      </c>
      <c r="I82" s="77">
        <v>295680</v>
      </c>
      <c r="J82" s="77">
        <v>295680</v>
      </c>
      <c r="K82" s="23"/>
      <c r="L82" s="23"/>
      <c r="M82" s="108">
        <v>295680</v>
      </c>
      <c r="N82" s="23"/>
      <c r="O82" s="77"/>
      <c r="P82" s="77"/>
      <c r="Q82" s="77"/>
      <c r="R82" s="77"/>
      <c r="S82" s="77"/>
      <c r="T82" s="77"/>
      <c r="U82" s="77"/>
      <c r="V82" s="77"/>
      <c r="W82" s="77"/>
      <c r="X82" s="77"/>
    </row>
    <row r="83" customHeight="1" spans="1:24">
      <c r="A83" s="150" t="s">
        <v>70</v>
      </c>
      <c r="B83" s="150" t="s">
        <v>75</v>
      </c>
      <c r="C83" s="150" t="s">
        <v>355</v>
      </c>
      <c r="D83" s="150" t="s">
        <v>356</v>
      </c>
      <c r="E83" s="150" t="s">
        <v>136</v>
      </c>
      <c r="F83" s="150" t="s">
        <v>137</v>
      </c>
      <c r="G83" s="150" t="s">
        <v>338</v>
      </c>
      <c r="H83" s="150" t="s">
        <v>339</v>
      </c>
      <c r="I83" s="77">
        <v>12636</v>
      </c>
      <c r="J83" s="77">
        <v>12636</v>
      </c>
      <c r="K83" s="23"/>
      <c r="L83" s="23"/>
      <c r="M83" s="108">
        <v>12636</v>
      </c>
      <c r="N83" s="23"/>
      <c r="O83" s="77"/>
      <c r="P83" s="77"/>
      <c r="Q83" s="77"/>
      <c r="R83" s="77"/>
      <c r="S83" s="77"/>
      <c r="T83" s="77"/>
      <c r="U83" s="77"/>
      <c r="V83" s="77"/>
      <c r="W83" s="77"/>
      <c r="X83" s="77"/>
    </row>
    <row r="84" customHeight="1" spans="1:24">
      <c r="A84" s="150" t="s">
        <v>70</v>
      </c>
      <c r="B84" s="150" t="s">
        <v>75</v>
      </c>
      <c r="C84" s="150" t="s">
        <v>355</v>
      </c>
      <c r="D84" s="150" t="s">
        <v>356</v>
      </c>
      <c r="E84" s="150" t="s">
        <v>136</v>
      </c>
      <c r="F84" s="150" t="s">
        <v>137</v>
      </c>
      <c r="G84" s="150" t="s">
        <v>338</v>
      </c>
      <c r="H84" s="150" t="s">
        <v>339</v>
      </c>
      <c r="I84" s="77">
        <v>29640</v>
      </c>
      <c r="J84" s="77">
        <v>29640</v>
      </c>
      <c r="K84" s="23"/>
      <c r="L84" s="23"/>
      <c r="M84" s="108">
        <v>29640</v>
      </c>
      <c r="N84" s="23"/>
      <c r="O84" s="77"/>
      <c r="P84" s="77"/>
      <c r="Q84" s="77"/>
      <c r="R84" s="77"/>
      <c r="S84" s="77"/>
      <c r="T84" s="77"/>
      <c r="U84" s="77"/>
      <c r="V84" s="77"/>
      <c r="W84" s="77"/>
      <c r="X84" s="77"/>
    </row>
    <row r="85" customHeight="1" spans="1:24">
      <c r="A85" s="150" t="s">
        <v>70</v>
      </c>
      <c r="B85" s="150" t="s">
        <v>77</v>
      </c>
      <c r="C85" s="150" t="s">
        <v>357</v>
      </c>
      <c r="D85" s="150" t="s">
        <v>331</v>
      </c>
      <c r="E85" s="150" t="s">
        <v>157</v>
      </c>
      <c r="F85" s="150" t="s">
        <v>158</v>
      </c>
      <c r="G85" s="150" t="s">
        <v>284</v>
      </c>
      <c r="H85" s="150" t="s">
        <v>285</v>
      </c>
      <c r="I85" s="77">
        <v>2220000</v>
      </c>
      <c r="J85" s="77">
        <v>2220000</v>
      </c>
      <c r="K85" s="23"/>
      <c r="L85" s="23"/>
      <c r="M85" s="108">
        <v>2220000</v>
      </c>
      <c r="N85" s="23"/>
      <c r="O85" s="77"/>
      <c r="P85" s="77"/>
      <c r="Q85" s="77"/>
      <c r="R85" s="77"/>
      <c r="S85" s="77"/>
      <c r="T85" s="77"/>
      <c r="U85" s="77"/>
      <c r="V85" s="77"/>
      <c r="W85" s="77"/>
      <c r="X85" s="77"/>
    </row>
    <row r="86" customHeight="1" spans="1:24">
      <c r="A86" s="150" t="s">
        <v>70</v>
      </c>
      <c r="B86" s="150" t="s">
        <v>79</v>
      </c>
      <c r="C86" s="150" t="s">
        <v>358</v>
      </c>
      <c r="D86" s="150" t="s">
        <v>331</v>
      </c>
      <c r="E86" s="150" t="s">
        <v>169</v>
      </c>
      <c r="F86" s="150" t="s">
        <v>170</v>
      </c>
      <c r="G86" s="150" t="s">
        <v>284</v>
      </c>
      <c r="H86" s="150" t="s">
        <v>285</v>
      </c>
      <c r="I86" s="77">
        <v>2623428</v>
      </c>
      <c r="J86" s="77">
        <v>2623428</v>
      </c>
      <c r="K86" s="23"/>
      <c r="L86" s="23"/>
      <c r="M86" s="108">
        <v>2623428</v>
      </c>
      <c r="N86" s="23"/>
      <c r="O86" s="77"/>
      <c r="P86" s="77"/>
      <c r="Q86" s="77"/>
      <c r="R86" s="77"/>
      <c r="S86" s="77"/>
      <c r="T86" s="77"/>
      <c r="U86" s="77"/>
      <c r="V86" s="77"/>
      <c r="W86" s="77"/>
      <c r="X86" s="77"/>
    </row>
    <row r="87" customHeight="1" spans="1:24">
      <c r="A87" s="150" t="s">
        <v>70</v>
      </c>
      <c r="B87" s="150" t="s">
        <v>79</v>
      </c>
      <c r="C87" s="150" t="s">
        <v>358</v>
      </c>
      <c r="D87" s="150" t="s">
        <v>331</v>
      </c>
      <c r="E87" s="150" t="s">
        <v>169</v>
      </c>
      <c r="F87" s="150" t="s">
        <v>170</v>
      </c>
      <c r="G87" s="150" t="s">
        <v>286</v>
      </c>
      <c r="H87" s="150" t="s">
        <v>287</v>
      </c>
      <c r="I87" s="77">
        <v>434796</v>
      </c>
      <c r="J87" s="77">
        <v>434796</v>
      </c>
      <c r="K87" s="23"/>
      <c r="L87" s="23"/>
      <c r="M87" s="108">
        <v>434796</v>
      </c>
      <c r="N87" s="23"/>
      <c r="O87" s="77"/>
      <c r="P87" s="77"/>
      <c r="Q87" s="77"/>
      <c r="R87" s="77"/>
      <c r="S87" s="77"/>
      <c r="T87" s="77"/>
      <c r="U87" s="77"/>
      <c r="V87" s="77"/>
      <c r="W87" s="77"/>
      <c r="X87" s="77"/>
    </row>
    <row r="88" customHeight="1" spans="1:24">
      <c r="A88" s="150" t="s">
        <v>70</v>
      </c>
      <c r="B88" s="150" t="s">
        <v>79</v>
      </c>
      <c r="C88" s="150" t="s">
        <v>358</v>
      </c>
      <c r="D88" s="150" t="s">
        <v>331</v>
      </c>
      <c r="E88" s="150" t="s">
        <v>169</v>
      </c>
      <c r="F88" s="150" t="s">
        <v>170</v>
      </c>
      <c r="G88" s="150" t="s">
        <v>288</v>
      </c>
      <c r="H88" s="150" t="s">
        <v>289</v>
      </c>
      <c r="I88" s="77">
        <v>7077</v>
      </c>
      <c r="J88" s="77">
        <v>7077</v>
      </c>
      <c r="K88" s="23"/>
      <c r="L88" s="23"/>
      <c r="M88" s="108">
        <v>7077</v>
      </c>
      <c r="N88" s="23"/>
      <c r="O88" s="77"/>
      <c r="P88" s="77"/>
      <c r="Q88" s="77"/>
      <c r="R88" s="77"/>
      <c r="S88" s="77"/>
      <c r="T88" s="77"/>
      <c r="U88" s="77"/>
      <c r="V88" s="77"/>
      <c r="W88" s="77"/>
      <c r="X88" s="77"/>
    </row>
    <row r="89" customHeight="1" spans="1:24">
      <c r="A89" s="150" t="s">
        <v>70</v>
      </c>
      <c r="B89" s="150" t="s">
        <v>79</v>
      </c>
      <c r="C89" s="150" t="s">
        <v>358</v>
      </c>
      <c r="D89" s="150" t="s">
        <v>331</v>
      </c>
      <c r="E89" s="150" t="s">
        <v>169</v>
      </c>
      <c r="F89" s="150" t="s">
        <v>170</v>
      </c>
      <c r="G89" s="150" t="s">
        <v>288</v>
      </c>
      <c r="H89" s="150" t="s">
        <v>289</v>
      </c>
      <c r="I89" s="77">
        <v>218619</v>
      </c>
      <c r="J89" s="77">
        <v>218619</v>
      </c>
      <c r="K89" s="23"/>
      <c r="L89" s="23"/>
      <c r="M89" s="108">
        <v>218619</v>
      </c>
      <c r="N89" s="23"/>
      <c r="O89" s="77"/>
      <c r="P89" s="77"/>
      <c r="Q89" s="77"/>
      <c r="R89" s="77"/>
      <c r="S89" s="77"/>
      <c r="T89" s="77"/>
      <c r="U89" s="77"/>
      <c r="V89" s="77"/>
      <c r="W89" s="77"/>
      <c r="X89" s="77"/>
    </row>
    <row r="90" customHeight="1" spans="1:24">
      <c r="A90" s="150" t="s">
        <v>70</v>
      </c>
      <c r="B90" s="150" t="s">
        <v>79</v>
      </c>
      <c r="C90" s="150" t="s">
        <v>358</v>
      </c>
      <c r="D90" s="150" t="s">
        <v>331</v>
      </c>
      <c r="E90" s="150" t="s">
        <v>169</v>
      </c>
      <c r="F90" s="150" t="s">
        <v>170</v>
      </c>
      <c r="G90" s="150" t="s">
        <v>332</v>
      </c>
      <c r="H90" s="150" t="s">
        <v>333</v>
      </c>
      <c r="I90" s="77">
        <v>12870</v>
      </c>
      <c r="J90" s="77">
        <v>12870</v>
      </c>
      <c r="K90" s="23"/>
      <c r="L90" s="23"/>
      <c r="M90" s="108">
        <v>12870</v>
      </c>
      <c r="N90" s="23"/>
      <c r="O90" s="77"/>
      <c r="P90" s="77"/>
      <c r="Q90" s="77"/>
      <c r="R90" s="77"/>
      <c r="S90" s="77"/>
      <c r="T90" s="77"/>
      <c r="U90" s="77"/>
      <c r="V90" s="77"/>
      <c r="W90" s="77"/>
      <c r="X90" s="77"/>
    </row>
    <row r="91" customHeight="1" spans="1:24">
      <c r="A91" s="150" t="s">
        <v>70</v>
      </c>
      <c r="B91" s="150" t="s">
        <v>79</v>
      </c>
      <c r="C91" s="150" t="s">
        <v>358</v>
      </c>
      <c r="D91" s="150" t="s">
        <v>331</v>
      </c>
      <c r="E91" s="150" t="s">
        <v>169</v>
      </c>
      <c r="F91" s="150" t="s">
        <v>170</v>
      </c>
      <c r="G91" s="150" t="s">
        <v>332</v>
      </c>
      <c r="H91" s="150" t="s">
        <v>333</v>
      </c>
      <c r="I91" s="77">
        <v>523836</v>
      </c>
      <c r="J91" s="77">
        <v>523836</v>
      </c>
      <c r="K91" s="23"/>
      <c r="L91" s="23"/>
      <c r="M91" s="108">
        <v>523836</v>
      </c>
      <c r="N91" s="23"/>
      <c r="O91" s="77"/>
      <c r="P91" s="77"/>
      <c r="Q91" s="77"/>
      <c r="R91" s="77"/>
      <c r="S91" s="77"/>
      <c r="T91" s="77"/>
      <c r="U91" s="77"/>
      <c r="V91" s="77"/>
      <c r="W91" s="77"/>
      <c r="X91" s="77"/>
    </row>
    <row r="92" customHeight="1" spans="1:24">
      <c r="A92" s="150" t="s">
        <v>70</v>
      </c>
      <c r="B92" s="150" t="s">
        <v>79</v>
      </c>
      <c r="C92" s="150" t="s">
        <v>358</v>
      </c>
      <c r="D92" s="150" t="s">
        <v>331</v>
      </c>
      <c r="E92" s="150" t="s">
        <v>169</v>
      </c>
      <c r="F92" s="150" t="s">
        <v>170</v>
      </c>
      <c r="G92" s="150" t="s">
        <v>332</v>
      </c>
      <c r="H92" s="150" t="s">
        <v>333</v>
      </c>
      <c r="I92" s="77">
        <v>951360</v>
      </c>
      <c r="J92" s="77">
        <v>951360</v>
      </c>
      <c r="K92" s="23"/>
      <c r="L92" s="23"/>
      <c r="M92" s="108">
        <v>951360</v>
      </c>
      <c r="N92" s="23"/>
      <c r="O92" s="77"/>
      <c r="P92" s="77"/>
      <c r="Q92" s="77"/>
      <c r="R92" s="77"/>
      <c r="S92" s="77"/>
      <c r="T92" s="77"/>
      <c r="U92" s="77"/>
      <c r="V92" s="77"/>
      <c r="W92" s="77"/>
      <c r="X92" s="77"/>
    </row>
    <row r="93" customHeight="1" spans="1:24">
      <c r="A93" s="150" t="s">
        <v>70</v>
      </c>
      <c r="B93" s="150" t="s">
        <v>79</v>
      </c>
      <c r="C93" s="150" t="s">
        <v>358</v>
      </c>
      <c r="D93" s="150" t="s">
        <v>331</v>
      </c>
      <c r="E93" s="150" t="s">
        <v>169</v>
      </c>
      <c r="F93" s="150" t="s">
        <v>170</v>
      </c>
      <c r="G93" s="150" t="s">
        <v>332</v>
      </c>
      <c r="H93" s="150" t="s">
        <v>333</v>
      </c>
      <c r="I93" s="77">
        <v>480000</v>
      </c>
      <c r="J93" s="77">
        <v>480000</v>
      </c>
      <c r="K93" s="23"/>
      <c r="L93" s="23"/>
      <c r="M93" s="108">
        <v>480000</v>
      </c>
      <c r="N93" s="23"/>
      <c r="O93" s="77"/>
      <c r="P93" s="77"/>
      <c r="Q93" s="77"/>
      <c r="R93" s="77"/>
      <c r="S93" s="77"/>
      <c r="T93" s="77"/>
      <c r="U93" s="77"/>
      <c r="V93" s="77"/>
      <c r="W93" s="77"/>
      <c r="X93" s="77"/>
    </row>
    <row r="94" customHeight="1" spans="1:24">
      <c r="A94" s="150" t="s">
        <v>70</v>
      </c>
      <c r="B94" s="150" t="s">
        <v>79</v>
      </c>
      <c r="C94" s="150" t="s">
        <v>358</v>
      </c>
      <c r="D94" s="150" t="s">
        <v>331</v>
      </c>
      <c r="E94" s="150" t="s">
        <v>169</v>
      </c>
      <c r="F94" s="150" t="s">
        <v>170</v>
      </c>
      <c r="G94" s="150" t="s">
        <v>332</v>
      </c>
      <c r="H94" s="150" t="s">
        <v>333</v>
      </c>
      <c r="I94" s="77">
        <v>1095312</v>
      </c>
      <c r="J94" s="77">
        <v>1095312</v>
      </c>
      <c r="K94" s="23"/>
      <c r="L94" s="23"/>
      <c r="M94" s="108">
        <v>1095312</v>
      </c>
      <c r="N94" s="23"/>
      <c r="O94" s="77"/>
      <c r="P94" s="77"/>
      <c r="Q94" s="77"/>
      <c r="R94" s="77"/>
      <c r="S94" s="77"/>
      <c r="T94" s="77"/>
      <c r="U94" s="77"/>
      <c r="V94" s="77"/>
      <c r="W94" s="77"/>
      <c r="X94" s="77"/>
    </row>
    <row r="95" customHeight="1" spans="1:24">
      <c r="A95" s="150" t="s">
        <v>70</v>
      </c>
      <c r="B95" s="150" t="s">
        <v>79</v>
      </c>
      <c r="C95" s="150" t="s">
        <v>359</v>
      </c>
      <c r="D95" s="150" t="s">
        <v>291</v>
      </c>
      <c r="E95" s="150" t="s">
        <v>130</v>
      </c>
      <c r="F95" s="150" t="s">
        <v>131</v>
      </c>
      <c r="G95" s="150" t="s">
        <v>292</v>
      </c>
      <c r="H95" s="150" t="s">
        <v>293</v>
      </c>
      <c r="I95" s="77">
        <v>969516</v>
      </c>
      <c r="J95" s="77">
        <v>969516</v>
      </c>
      <c r="K95" s="23"/>
      <c r="L95" s="23"/>
      <c r="M95" s="108">
        <v>969516</v>
      </c>
      <c r="N95" s="23"/>
      <c r="O95" s="77"/>
      <c r="P95" s="77"/>
      <c r="Q95" s="77"/>
      <c r="R95" s="77"/>
      <c r="S95" s="77"/>
      <c r="T95" s="77"/>
      <c r="U95" s="77"/>
      <c r="V95" s="77"/>
      <c r="W95" s="77"/>
      <c r="X95" s="77"/>
    </row>
    <row r="96" customHeight="1" spans="1:24">
      <c r="A96" s="150" t="s">
        <v>70</v>
      </c>
      <c r="B96" s="150" t="s">
        <v>79</v>
      </c>
      <c r="C96" s="150" t="s">
        <v>359</v>
      </c>
      <c r="D96" s="150" t="s">
        <v>291</v>
      </c>
      <c r="E96" s="150" t="s">
        <v>193</v>
      </c>
      <c r="F96" s="150" t="s">
        <v>194</v>
      </c>
      <c r="G96" s="150" t="s">
        <v>294</v>
      </c>
      <c r="H96" s="150" t="s">
        <v>295</v>
      </c>
      <c r="I96" s="77">
        <v>150829.9</v>
      </c>
      <c r="J96" s="77">
        <v>150829.9</v>
      </c>
      <c r="K96" s="23"/>
      <c r="L96" s="23"/>
      <c r="M96" s="108">
        <v>150829.9</v>
      </c>
      <c r="N96" s="23"/>
      <c r="O96" s="77"/>
      <c r="P96" s="77"/>
      <c r="Q96" s="77"/>
      <c r="R96" s="77"/>
      <c r="S96" s="77"/>
      <c r="T96" s="77"/>
      <c r="U96" s="77"/>
      <c r="V96" s="77"/>
      <c r="W96" s="77"/>
      <c r="X96" s="77"/>
    </row>
    <row r="97" customHeight="1" spans="1:24">
      <c r="A97" s="150" t="s">
        <v>70</v>
      </c>
      <c r="B97" s="150" t="s">
        <v>79</v>
      </c>
      <c r="C97" s="150" t="s">
        <v>359</v>
      </c>
      <c r="D97" s="150" t="s">
        <v>291</v>
      </c>
      <c r="E97" s="150" t="s">
        <v>193</v>
      </c>
      <c r="F97" s="150" t="s">
        <v>194</v>
      </c>
      <c r="G97" s="150" t="s">
        <v>294</v>
      </c>
      <c r="H97" s="150" t="s">
        <v>295</v>
      </c>
      <c r="I97" s="77">
        <v>440778.53</v>
      </c>
      <c r="J97" s="77">
        <v>440778.53</v>
      </c>
      <c r="K97" s="23"/>
      <c r="L97" s="23"/>
      <c r="M97" s="108">
        <v>440778.53</v>
      </c>
      <c r="N97" s="23"/>
      <c r="O97" s="77"/>
      <c r="P97" s="77"/>
      <c r="Q97" s="77"/>
      <c r="R97" s="77"/>
      <c r="S97" s="77"/>
      <c r="T97" s="77"/>
      <c r="U97" s="77"/>
      <c r="V97" s="77"/>
      <c r="W97" s="77"/>
      <c r="X97" s="77"/>
    </row>
    <row r="98" customHeight="1" spans="1:24">
      <c r="A98" s="150" t="s">
        <v>70</v>
      </c>
      <c r="B98" s="150" t="s">
        <v>79</v>
      </c>
      <c r="C98" s="150" t="s">
        <v>359</v>
      </c>
      <c r="D98" s="150" t="s">
        <v>291</v>
      </c>
      <c r="E98" s="150" t="s">
        <v>195</v>
      </c>
      <c r="F98" s="150" t="s">
        <v>196</v>
      </c>
      <c r="G98" s="150" t="s">
        <v>296</v>
      </c>
      <c r="H98" s="150" t="s">
        <v>297</v>
      </c>
      <c r="I98" s="77">
        <v>278973.75</v>
      </c>
      <c r="J98" s="77">
        <v>278973.75</v>
      </c>
      <c r="K98" s="23"/>
      <c r="L98" s="23"/>
      <c r="M98" s="108">
        <v>278973.75</v>
      </c>
      <c r="N98" s="23"/>
      <c r="O98" s="77"/>
      <c r="P98" s="77"/>
      <c r="Q98" s="77"/>
      <c r="R98" s="77"/>
      <c r="S98" s="77"/>
      <c r="T98" s="77"/>
      <c r="U98" s="77"/>
      <c r="V98" s="77"/>
      <c r="W98" s="77"/>
      <c r="X98" s="77"/>
    </row>
    <row r="99" customHeight="1" spans="1:24">
      <c r="A99" s="150" t="s">
        <v>70</v>
      </c>
      <c r="B99" s="150" t="s">
        <v>79</v>
      </c>
      <c r="C99" s="150" t="s">
        <v>359</v>
      </c>
      <c r="D99" s="150" t="s">
        <v>291</v>
      </c>
      <c r="E99" s="150" t="s">
        <v>144</v>
      </c>
      <c r="F99" s="150" t="s">
        <v>143</v>
      </c>
      <c r="G99" s="150" t="s">
        <v>298</v>
      </c>
      <c r="H99" s="150" t="s">
        <v>299</v>
      </c>
      <c r="I99" s="77">
        <v>42416.33</v>
      </c>
      <c r="J99" s="77">
        <v>42416.33</v>
      </c>
      <c r="K99" s="23"/>
      <c r="L99" s="23"/>
      <c r="M99" s="108">
        <v>42416.33</v>
      </c>
      <c r="N99" s="23"/>
      <c r="O99" s="77"/>
      <c r="P99" s="77"/>
      <c r="Q99" s="77"/>
      <c r="R99" s="77"/>
      <c r="S99" s="77"/>
      <c r="T99" s="77"/>
      <c r="U99" s="77"/>
      <c r="V99" s="77"/>
      <c r="W99" s="77"/>
      <c r="X99" s="77"/>
    </row>
    <row r="100" customHeight="1" spans="1:24">
      <c r="A100" s="150" t="s">
        <v>70</v>
      </c>
      <c r="B100" s="150" t="s">
        <v>79</v>
      </c>
      <c r="C100" s="150" t="s">
        <v>359</v>
      </c>
      <c r="D100" s="150" t="s">
        <v>291</v>
      </c>
      <c r="E100" s="150" t="s">
        <v>197</v>
      </c>
      <c r="F100" s="150" t="s">
        <v>198</v>
      </c>
      <c r="G100" s="150" t="s">
        <v>298</v>
      </c>
      <c r="H100" s="150" t="s">
        <v>299</v>
      </c>
      <c r="I100" s="77">
        <v>25836</v>
      </c>
      <c r="J100" s="77">
        <v>25836</v>
      </c>
      <c r="K100" s="23"/>
      <c r="L100" s="23"/>
      <c r="M100" s="108">
        <v>25836</v>
      </c>
      <c r="N100" s="23"/>
      <c r="O100" s="77"/>
      <c r="P100" s="77"/>
      <c r="Q100" s="77"/>
      <c r="R100" s="77"/>
      <c r="S100" s="77"/>
      <c r="T100" s="77"/>
      <c r="U100" s="77"/>
      <c r="V100" s="77"/>
      <c r="W100" s="77"/>
      <c r="X100" s="77"/>
    </row>
    <row r="101" customHeight="1" spans="1:24">
      <c r="A101" s="150" t="s">
        <v>70</v>
      </c>
      <c r="B101" s="150" t="s">
        <v>79</v>
      </c>
      <c r="C101" s="150" t="s">
        <v>359</v>
      </c>
      <c r="D101" s="150" t="s">
        <v>291</v>
      </c>
      <c r="E101" s="150" t="s">
        <v>197</v>
      </c>
      <c r="F101" s="150" t="s">
        <v>198</v>
      </c>
      <c r="G101" s="150" t="s">
        <v>298</v>
      </c>
      <c r="H101" s="150" t="s">
        <v>299</v>
      </c>
      <c r="I101" s="77">
        <v>11500</v>
      </c>
      <c r="J101" s="77">
        <v>11500</v>
      </c>
      <c r="K101" s="23"/>
      <c r="L101" s="23"/>
      <c r="M101" s="108">
        <v>11500</v>
      </c>
      <c r="N101" s="23"/>
      <c r="O101" s="77"/>
      <c r="P101" s="77"/>
      <c r="Q101" s="77"/>
      <c r="R101" s="77"/>
      <c r="S101" s="77"/>
      <c r="T101" s="77"/>
      <c r="U101" s="77"/>
      <c r="V101" s="77"/>
      <c r="W101" s="77"/>
      <c r="X101" s="77"/>
    </row>
    <row r="102" customHeight="1" spans="1:24">
      <c r="A102" s="150" t="s">
        <v>70</v>
      </c>
      <c r="B102" s="150" t="s">
        <v>79</v>
      </c>
      <c r="C102" s="150" t="s">
        <v>360</v>
      </c>
      <c r="D102" s="150" t="s">
        <v>216</v>
      </c>
      <c r="E102" s="150" t="s">
        <v>215</v>
      </c>
      <c r="F102" s="150" t="s">
        <v>216</v>
      </c>
      <c r="G102" s="150" t="s">
        <v>301</v>
      </c>
      <c r="H102" s="150" t="s">
        <v>216</v>
      </c>
      <c r="I102" s="77">
        <v>871137</v>
      </c>
      <c r="J102" s="77">
        <v>871137</v>
      </c>
      <c r="K102" s="23"/>
      <c r="L102" s="23"/>
      <c r="M102" s="108">
        <v>871137</v>
      </c>
      <c r="N102" s="23"/>
      <c r="O102" s="77"/>
      <c r="P102" s="77"/>
      <c r="Q102" s="77"/>
      <c r="R102" s="77"/>
      <c r="S102" s="77"/>
      <c r="T102" s="77"/>
      <c r="U102" s="77"/>
      <c r="V102" s="77"/>
      <c r="W102" s="77"/>
      <c r="X102" s="77"/>
    </row>
    <row r="103" customHeight="1" spans="1:24">
      <c r="A103" s="150" t="s">
        <v>70</v>
      </c>
      <c r="B103" s="150" t="s">
        <v>79</v>
      </c>
      <c r="C103" s="150" t="s">
        <v>361</v>
      </c>
      <c r="D103" s="150" t="s">
        <v>362</v>
      </c>
      <c r="E103" s="150" t="s">
        <v>140</v>
      </c>
      <c r="F103" s="150" t="s">
        <v>141</v>
      </c>
      <c r="G103" s="150" t="s">
        <v>338</v>
      </c>
      <c r="H103" s="150" t="s">
        <v>339</v>
      </c>
      <c r="I103" s="77">
        <v>54000</v>
      </c>
      <c r="J103" s="77">
        <v>54000</v>
      </c>
      <c r="K103" s="23"/>
      <c r="L103" s="23"/>
      <c r="M103" s="108">
        <v>54000</v>
      </c>
      <c r="N103" s="23"/>
      <c r="O103" s="77"/>
      <c r="P103" s="77"/>
      <c r="Q103" s="77"/>
      <c r="R103" s="77"/>
      <c r="S103" s="77"/>
      <c r="T103" s="77"/>
      <c r="U103" s="77"/>
      <c r="V103" s="77"/>
      <c r="W103" s="77"/>
      <c r="X103" s="77"/>
    </row>
    <row r="104" customHeight="1" spans="1:24">
      <c r="A104" s="150" t="s">
        <v>70</v>
      </c>
      <c r="B104" s="150" t="s">
        <v>79</v>
      </c>
      <c r="C104" s="150" t="s">
        <v>363</v>
      </c>
      <c r="D104" s="150" t="s">
        <v>303</v>
      </c>
      <c r="E104" s="150" t="s">
        <v>169</v>
      </c>
      <c r="F104" s="150" t="s">
        <v>170</v>
      </c>
      <c r="G104" s="150" t="s">
        <v>304</v>
      </c>
      <c r="H104" s="150" t="s">
        <v>305</v>
      </c>
      <c r="I104" s="77">
        <v>48500</v>
      </c>
      <c r="J104" s="77">
        <v>48500</v>
      </c>
      <c r="K104" s="23"/>
      <c r="L104" s="23"/>
      <c r="M104" s="108">
        <v>48500</v>
      </c>
      <c r="N104" s="23"/>
      <c r="O104" s="77"/>
      <c r="P104" s="77"/>
      <c r="Q104" s="77"/>
      <c r="R104" s="77"/>
      <c r="S104" s="77"/>
      <c r="T104" s="77"/>
      <c r="U104" s="77"/>
      <c r="V104" s="77"/>
      <c r="W104" s="77"/>
      <c r="X104" s="77"/>
    </row>
    <row r="105" customHeight="1" spans="1:24">
      <c r="A105" s="150" t="s">
        <v>70</v>
      </c>
      <c r="B105" s="150" t="s">
        <v>79</v>
      </c>
      <c r="C105" s="150" t="s">
        <v>364</v>
      </c>
      <c r="D105" s="150" t="s">
        <v>311</v>
      </c>
      <c r="E105" s="150" t="s">
        <v>128</v>
      </c>
      <c r="F105" s="150" t="s">
        <v>129</v>
      </c>
      <c r="G105" s="150" t="s">
        <v>312</v>
      </c>
      <c r="H105" s="150" t="s">
        <v>313</v>
      </c>
      <c r="I105" s="77">
        <v>35000</v>
      </c>
      <c r="J105" s="77">
        <v>35000</v>
      </c>
      <c r="K105" s="23"/>
      <c r="L105" s="23"/>
      <c r="M105" s="108">
        <v>35000</v>
      </c>
      <c r="N105" s="23"/>
      <c r="O105" s="77"/>
      <c r="P105" s="77"/>
      <c r="Q105" s="77"/>
      <c r="R105" s="77"/>
      <c r="S105" s="77"/>
      <c r="T105" s="77"/>
      <c r="U105" s="77"/>
      <c r="V105" s="77"/>
      <c r="W105" s="77"/>
      <c r="X105" s="77"/>
    </row>
    <row r="106" customHeight="1" spans="1:24">
      <c r="A106" s="150" t="s">
        <v>70</v>
      </c>
      <c r="B106" s="150" t="s">
        <v>79</v>
      </c>
      <c r="C106" s="150" t="s">
        <v>364</v>
      </c>
      <c r="D106" s="150" t="s">
        <v>311</v>
      </c>
      <c r="E106" s="150" t="s">
        <v>169</v>
      </c>
      <c r="F106" s="150" t="s">
        <v>170</v>
      </c>
      <c r="G106" s="150" t="s">
        <v>312</v>
      </c>
      <c r="H106" s="150" t="s">
        <v>313</v>
      </c>
      <c r="I106" s="77">
        <v>90000</v>
      </c>
      <c r="J106" s="77">
        <v>90000</v>
      </c>
      <c r="K106" s="23"/>
      <c r="L106" s="23"/>
      <c r="M106" s="108">
        <v>90000</v>
      </c>
      <c r="N106" s="23"/>
      <c r="O106" s="77"/>
      <c r="P106" s="77"/>
      <c r="Q106" s="77"/>
      <c r="R106" s="77"/>
      <c r="S106" s="77"/>
      <c r="T106" s="77"/>
      <c r="U106" s="77"/>
      <c r="V106" s="77"/>
      <c r="W106" s="77"/>
      <c r="X106" s="77"/>
    </row>
    <row r="107" customHeight="1" spans="1:24">
      <c r="A107" s="150" t="s">
        <v>70</v>
      </c>
      <c r="B107" s="150" t="s">
        <v>79</v>
      </c>
      <c r="C107" s="150" t="s">
        <v>364</v>
      </c>
      <c r="D107" s="150" t="s">
        <v>311</v>
      </c>
      <c r="E107" s="150" t="s">
        <v>169</v>
      </c>
      <c r="F107" s="150" t="s">
        <v>170</v>
      </c>
      <c r="G107" s="150" t="s">
        <v>314</v>
      </c>
      <c r="H107" s="150" t="s">
        <v>315</v>
      </c>
      <c r="I107" s="77">
        <v>15000</v>
      </c>
      <c r="J107" s="77">
        <v>15000</v>
      </c>
      <c r="K107" s="23"/>
      <c r="L107" s="23"/>
      <c r="M107" s="108">
        <v>15000</v>
      </c>
      <c r="N107" s="23"/>
      <c r="O107" s="77"/>
      <c r="P107" s="77"/>
      <c r="Q107" s="77"/>
      <c r="R107" s="77"/>
      <c r="S107" s="77"/>
      <c r="T107" s="77"/>
      <c r="U107" s="77"/>
      <c r="V107" s="77"/>
      <c r="W107" s="77"/>
      <c r="X107" s="77"/>
    </row>
    <row r="108" customHeight="1" spans="1:24">
      <c r="A108" s="150" t="s">
        <v>70</v>
      </c>
      <c r="B108" s="150" t="s">
        <v>79</v>
      </c>
      <c r="C108" s="150" t="s">
        <v>364</v>
      </c>
      <c r="D108" s="150" t="s">
        <v>311</v>
      </c>
      <c r="E108" s="150" t="s">
        <v>169</v>
      </c>
      <c r="F108" s="150" t="s">
        <v>170</v>
      </c>
      <c r="G108" s="150" t="s">
        <v>316</v>
      </c>
      <c r="H108" s="150" t="s">
        <v>317</v>
      </c>
      <c r="I108" s="77">
        <v>15000</v>
      </c>
      <c r="J108" s="77">
        <v>15000</v>
      </c>
      <c r="K108" s="23"/>
      <c r="L108" s="23"/>
      <c r="M108" s="108">
        <v>15000</v>
      </c>
      <c r="N108" s="23"/>
      <c r="O108" s="77"/>
      <c r="P108" s="77"/>
      <c r="Q108" s="77"/>
      <c r="R108" s="77"/>
      <c r="S108" s="77"/>
      <c r="T108" s="77"/>
      <c r="U108" s="77"/>
      <c r="V108" s="77"/>
      <c r="W108" s="77"/>
      <c r="X108" s="77"/>
    </row>
    <row r="109" customHeight="1" spans="1:24">
      <c r="A109" s="150" t="s">
        <v>70</v>
      </c>
      <c r="B109" s="150" t="s">
        <v>79</v>
      </c>
      <c r="C109" s="150" t="s">
        <v>364</v>
      </c>
      <c r="D109" s="150" t="s">
        <v>311</v>
      </c>
      <c r="E109" s="150" t="s">
        <v>169</v>
      </c>
      <c r="F109" s="150" t="s">
        <v>170</v>
      </c>
      <c r="G109" s="150" t="s">
        <v>318</v>
      </c>
      <c r="H109" s="150" t="s">
        <v>319</v>
      </c>
      <c r="I109" s="77">
        <v>15000</v>
      </c>
      <c r="J109" s="77">
        <v>15000</v>
      </c>
      <c r="K109" s="23"/>
      <c r="L109" s="23"/>
      <c r="M109" s="108">
        <v>15000</v>
      </c>
      <c r="N109" s="23"/>
      <c r="O109" s="77"/>
      <c r="P109" s="77"/>
      <c r="Q109" s="77"/>
      <c r="R109" s="77"/>
      <c r="S109" s="77"/>
      <c r="T109" s="77"/>
      <c r="U109" s="77"/>
      <c r="V109" s="77"/>
      <c r="W109" s="77"/>
      <c r="X109" s="77"/>
    </row>
    <row r="110" customHeight="1" spans="1:24">
      <c r="A110" s="150" t="s">
        <v>70</v>
      </c>
      <c r="B110" s="150" t="s">
        <v>79</v>
      </c>
      <c r="C110" s="150" t="s">
        <v>364</v>
      </c>
      <c r="D110" s="150" t="s">
        <v>311</v>
      </c>
      <c r="E110" s="150" t="s">
        <v>169</v>
      </c>
      <c r="F110" s="150" t="s">
        <v>170</v>
      </c>
      <c r="G110" s="150" t="s">
        <v>320</v>
      </c>
      <c r="H110" s="150" t="s">
        <v>321</v>
      </c>
      <c r="I110" s="77">
        <v>15000</v>
      </c>
      <c r="J110" s="77">
        <v>15000</v>
      </c>
      <c r="K110" s="23"/>
      <c r="L110" s="23"/>
      <c r="M110" s="108">
        <v>15000</v>
      </c>
      <c r="N110" s="23"/>
      <c r="O110" s="77"/>
      <c r="P110" s="77"/>
      <c r="Q110" s="77"/>
      <c r="R110" s="77"/>
      <c r="S110" s="77"/>
      <c r="T110" s="77"/>
      <c r="U110" s="77"/>
      <c r="V110" s="77"/>
      <c r="W110" s="77"/>
      <c r="X110" s="77"/>
    </row>
    <row r="111" customHeight="1" spans="1:24">
      <c r="A111" s="150" t="s">
        <v>70</v>
      </c>
      <c r="B111" s="150" t="s">
        <v>79</v>
      </c>
      <c r="C111" s="150" t="s">
        <v>364</v>
      </c>
      <c r="D111" s="150" t="s">
        <v>311</v>
      </c>
      <c r="E111" s="150" t="s">
        <v>169</v>
      </c>
      <c r="F111" s="150" t="s">
        <v>170</v>
      </c>
      <c r="G111" s="150" t="s">
        <v>322</v>
      </c>
      <c r="H111" s="150" t="s">
        <v>323</v>
      </c>
      <c r="I111" s="77">
        <v>55000</v>
      </c>
      <c r="J111" s="77">
        <v>55000</v>
      </c>
      <c r="K111" s="23"/>
      <c r="L111" s="23"/>
      <c r="M111" s="108">
        <v>55000</v>
      </c>
      <c r="N111" s="23"/>
      <c r="O111" s="77"/>
      <c r="P111" s="77"/>
      <c r="Q111" s="77"/>
      <c r="R111" s="77"/>
      <c r="S111" s="77"/>
      <c r="T111" s="77"/>
      <c r="U111" s="77"/>
      <c r="V111" s="77"/>
      <c r="W111" s="77"/>
      <c r="X111" s="77"/>
    </row>
    <row r="112" customHeight="1" spans="1:24">
      <c r="A112" s="150" t="s">
        <v>70</v>
      </c>
      <c r="B112" s="150" t="s">
        <v>79</v>
      </c>
      <c r="C112" s="150" t="s">
        <v>364</v>
      </c>
      <c r="D112" s="150" t="s">
        <v>311</v>
      </c>
      <c r="E112" s="150" t="s">
        <v>169</v>
      </c>
      <c r="F112" s="150" t="s">
        <v>170</v>
      </c>
      <c r="G112" s="150" t="s">
        <v>324</v>
      </c>
      <c r="H112" s="150" t="s">
        <v>325</v>
      </c>
      <c r="I112" s="77">
        <v>45000</v>
      </c>
      <c r="J112" s="77">
        <v>45000</v>
      </c>
      <c r="K112" s="23"/>
      <c r="L112" s="23"/>
      <c r="M112" s="108">
        <v>45000</v>
      </c>
      <c r="N112" s="23"/>
      <c r="O112" s="77"/>
      <c r="P112" s="77"/>
      <c r="Q112" s="77"/>
      <c r="R112" s="77"/>
      <c r="S112" s="77"/>
      <c r="T112" s="77"/>
      <c r="U112" s="77"/>
      <c r="V112" s="77"/>
      <c r="W112" s="77"/>
      <c r="X112" s="77"/>
    </row>
    <row r="113" customHeight="1" spans="1:24">
      <c r="A113" s="150" t="s">
        <v>70</v>
      </c>
      <c r="B113" s="150" t="s">
        <v>79</v>
      </c>
      <c r="C113" s="150" t="s">
        <v>364</v>
      </c>
      <c r="D113" s="150" t="s">
        <v>311</v>
      </c>
      <c r="E113" s="150" t="s">
        <v>169</v>
      </c>
      <c r="F113" s="150" t="s">
        <v>170</v>
      </c>
      <c r="G113" s="150" t="s">
        <v>326</v>
      </c>
      <c r="H113" s="150" t="s">
        <v>327</v>
      </c>
      <c r="I113" s="77">
        <v>91631</v>
      </c>
      <c r="J113" s="77">
        <v>91631</v>
      </c>
      <c r="K113" s="23"/>
      <c r="L113" s="23"/>
      <c r="M113" s="108">
        <v>91631</v>
      </c>
      <c r="N113" s="23"/>
      <c r="O113" s="77"/>
      <c r="P113" s="77"/>
      <c r="Q113" s="77"/>
      <c r="R113" s="77"/>
      <c r="S113" s="77"/>
      <c r="T113" s="77"/>
      <c r="U113" s="77"/>
      <c r="V113" s="77"/>
      <c r="W113" s="77"/>
      <c r="X113" s="77"/>
    </row>
    <row r="114" customHeight="1" spans="1:24">
      <c r="A114" s="150" t="s">
        <v>70</v>
      </c>
      <c r="B114" s="150" t="s">
        <v>79</v>
      </c>
      <c r="C114" s="150" t="s">
        <v>364</v>
      </c>
      <c r="D114" s="150" t="s">
        <v>311</v>
      </c>
      <c r="E114" s="150" t="s">
        <v>169</v>
      </c>
      <c r="F114" s="150" t="s">
        <v>170</v>
      </c>
      <c r="G114" s="150" t="s">
        <v>328</v>
      </c>
      <c r="H114" s="150" t="s">
        <v>329</v>
      </c>
      <c r="I114" s="77">
        <v>120000</v>
      </c>
      <c r="J114" s="77">
        <v>120000</v>
      </c>
      <c r="K114" s="23"/>
      <c r="L114" s="23"/>
      <c r="M114" s="108">
        <v>120000</v>
      </c>
      <c r="N114" s="23"/>
      <c r="O114" s="77"/>
      <c r="P114" s="77"/>
      <c r="Q114" s="77"/>
      <c r="R114" s="77"/>
      <c r="S114" s="77"/>
      <c r="T114" s="77"/>
      <c r="U114" s="77"/>
      <c r="V114" s="77"/>
      <c r="W114" s="77"/>
      <c r="X114" s="77"/>
    </row>
    <row r="115" customHeight="1" spans="1:24">
      <c r="A115" s="150" t="s">
        <v>70</v>
      </c>
      <c r="B115" s="150" t="s">
        <v>79</v>
      </c>
      <c r="C115" s="150" t="s">
        <v>365</v>
      </c>
      <c r="D115" s="150" t="s">
        <v>356</v>
      </c>
      <c r="E115" s="150" t="s">
        <v>136</v>
      </c>
      <c r="F115" s="150" t="s">
        <v>137</v>
      </c>
      <c r="G115" s="150" t="s">
        <v>338</v>
      </c>
      <c r="H115" s="150" t="s">
        <v>339</v>
      </c>
      <c r="I115" s="77">
        <v>14820</v>
      </c>
      <c r="J115" s="77">
        <v>14820</v>
      </c>
      <c r="K115" s="23"/>
      <c r="L115" s="23"/>
      <c r="M115" s="108">
        <v>14820</v>
      </c>
      <c r="N115" s="23"/>
      <c r="O115" s="77"/>
      <c r="P115" s="77"/>
      <c r="Q115" s="77"/>
      <c r="R115" s="77"/>
      <c r="S115" s="77"/>
      <c r="T115" s="77"/>
      <c r="U115" s="77"/>
      <c r="V115" s="77"/>
      <c r="W115" s="77"/>
      <c r="X115" s="77"/>
    </row>
    <row r="116" customHeight="1" spans="1:24">
      <c r="A116" s="150" t="s">
        <v>70</v>
      </c>
      <c r="B116" s="150" t="s">
        <v>79</v>
      </c>
      <c r="C116" s="150" t="s">
        <v>366</v>
      </c>
      <c r="D116" s="150" t="s">
        <v>337</v>
      </c>
      <c r="E116" s="150" t="s">
        <v>128</v>
      </c>
      <c r="F116" s="150" t="s">
        <v>129</v>
      </c>
      <c r="G116" s="150" t="s">
        <v>338</v>
      </c>
      <c r="H116" s="150" t="s">
        <v>339</v>
      </c>
      <c r="I116" s="77">
        <v>757266</v>
      </c>
      <c r="J116" s="77">
        <v>757266</v>
      </c>
      <c r="K116" s="23"/>
      <c r="L116" s="23"/>
      <c r="M116" s="108">
        <v>757266</v>
      </c>
      <c r="N116" s="23"/>
      <c r="O116" s="77"/>
      <c r="P116" s="77"/>
      <c r="Q116" s="77"/>
      <c r="R116" s="77"/>
      <c r="S116" s="77"/>
      <c r="T116" s="77"/>
      <c r="U116" s="77"/>
      <c r="V116" s="77"/>
      <c r="W116" s="77"/>
      <c r="X116" s="77"/>
    </row>
    <row r="117" customHeight="1" spans="1:24">
      <c r="A117" s="150" t="s">
        <v>70</v>
      </c>
      <c r="B117" s="150" t="s">
        <v>79</v>
      </c>
      <c r="C117" s="150" t="s">
        <v>367</v>
      </c>
      <c r="D117" s="150" t="s">
        <v>341</v>
      </c>
      <c r="E117" s="150" t="s">
        <v>169</v>
      </c>
      <c r="F117" s="150" t="s">
        <v>170</v>
      </c>
      <c r="G117" s="150" t="s">
        <v>342</v>
      </c>
      <c r="H117" s="150" t="s">
        <v>341</v>
      </c>
      <c r="I117" s="77">
        <v>21100</v>
      </c>
      <c r="J117" s="77">
        <v>21100</v>
      </c>
      <c r="K117" s="23"/>
      <c r="L117" s="23"/>
      <c r="M117" s="108">
        <v>21100</v>
      </c>
      <c r="N117" s="23"/>
      <c r="O117" s="77"/>
      <c r="P117" s="77"/>
      <c r="Q117" s="77"/>
      <c r="R117" s="77"/>
      <c r="S117" s="77"/>
      <c r="T117" s="77"/>
      <c r="U117" s="77"/>
      <c r="V117" s="77"/>
      <c r="W117" s="77"/>
      <c r="X117" s="77"/>
    </row>
    <row r="118" customHeight="1" spans="1:24">
      <c r="A118" s="150" t="s">
        <v>70</v>
      </c>
      <c r="B118" s="150" t="s">
        <v>81</v>
      </c>
      <c r="C118" s="150" t="s">
        <v>368</v>
      </c>
      <c r="D118" s="150" t="s">
        <v>283</v>
      </c>
      <c r="E118" s="150" t="s">
        <v>171</v>
      </c>
      <c r="F118" s="150" t="s">
        <v>172</v>
      </c>
      <c r="G118" s="150" t="s">
        <v>284</v>
      </c>
      <c r="H118" s="150" t="s">
        <v>285</v>
      </c>
      <c r="I118" s="77">
        <v>389016</v>
      </c>
      <c r="J118" s="77">
        <v>389016</v>
      </c>
      <c r="K118" s="23"/>
      <c r="L118" s="23"/>
      <c r="M118" s="108">
        <v>389016</v>
      </c>
      <c r="N118" s="23"/>
      <c r="O118" s="77"/>
      <c r="P118" s="77"/>
      <c r="Q118" s="77"/>
      <c r="R118" s="77"/>
      <c r="S118" s="77"/>
      <c r="T118" s="77"/>
      <c r="U118" s="77"/>
      <c r="V118" s="77"/>
      <c r="W118" s="77"/>
      <c r="X118" s="77"/>
    </row>
    <row r="119" customHeight="1" spans="1:24">
      <c r="A119" s="150" t="s">
        <v>70</v>
      </c>
      <c r="B119" s="150" t="s">
        <v>81</v>
      </c>
      <c r="C119" s="150" t="s">
        <v>368</v>
      </c>
      <c r="D119" s="150" t="s">
        <v>283</v>
      </c>
      <c r="E119" s="150" t="s">
        <v>171</v>
      </c>
      <c r="F119" s="150" t="s">
        <v>172</v>
      </c>
      <c r="G119" s="150" t="s">
        <v>286</v>
      </c>
      <c r="H119" s="150" t="s">
        <v>287</v>
      </c>
      <c r="I119" s="77">
        <v>581100</v>
      </c>
      <c r="J119" s="77">
        <v>581100</v>
      </c>
      <c r="K119" s="23"/>
      <c r="L119" s="23"/>
      <c r="M119" s="108">
        <v>581100</v>
      </c>
      <c r="N119" s="23"/>
      <c r="O119" s="77"/>
      <c r="P119" s="77"/>
      <c r="Q119" s="77"/>
      <c r="R119" s="77"/>
      <c r="S119" s="77"/>
      <c r="T119" s="77"/>
      <c r="U119" s="77"/>
      <c r="V119" s="77"/>
      <c r="W119" s="77"/>
      <c r="X119" s="77"/>
    </row>
    <row r="120" customHeight="1" spans="1:24">
      <c r="A120" s="150" t="s">
        <v>70</v>
      </c>
      <c r="B120" s="150" t="s">
        <v>81</v>
      </c>
      <c r="C120" s="150" t="s">
        <v>368</v>
      </c>
      <c r="D120" s="150" t="s">
        <v>283</v>
      </c>
      <c r="E120" s="150" t="s">
        <v>171</v>
      </c>
      <c r="F120" s="150" t="s">
        <v>172</v>
      </c>
      <c r="G120" s="150" t="s">
        <v>288</v>
      </c>
      <c r="H120" s="150" t="s">
        <v>289</v>
      </c>
      <c r="I120" s="77">
        <v>356</v>
      </c>
      <c r="J120" s="77">
        <v>356</v>
      </c>
      <c r="K120" s="23"/>
      <c r="L120" s="23"/>
      <c r="M120" s="108">
        <v>356</v>
      </c>
      <c r="N120" s="23"/>
      <c r="O120" s="77"/>
      <c r="P120" s="77"/>
      <c r="Q120" s="77"/>
      <c r="R120" s="77"/>
      <c r="S120" s="77"/>
      <c r="T120" s="77"/>
      <c r="U120" s="77"/>
      <c r="V120" s="77"/>
      <c r="W120" s="77"/>
      <c r="X120" s="77"/>
    </row>
    <row r="121" customHeight="1" spans="1:24">
      <c r="A121" s="150" t="s">
        <v>70</v>
      </c>
      <c r="B121" s="150" t="s">
        <v>81</v>
      </c>
      <c r="C121" s="150" t="s">
        <v>368</v>
      </c>
      <c r="D121" s="150" t="s">
        <v>283</v>
      </c>
      <c r="E121" s="150" t="s">
        <v>171</v>
      </c>
      <c r="F121" s="150" t="s">
        <v>172</v>
      </c>
      <c r="G121" s="150" t="s">
        <v>288</v>
      </c>
      <c r="H121" s="150" t="s">
        <v>289</v>
      </c>
      <c r="I121" s="77">
        <v>32418</v>
      </c>
      <c r="J121" s="77">
        <v>32418</v>
      </c>
      <c r="K121" s="23"/>
      <c r="L121" s="23"/>
      <c r="M121" s="108">
        <v>32418</v>
      </c>
      <c r="N121" s="23"/>
      <c r="O121" s="77"/>
      <c r="P121" s="77"/>
      <c r="Q121" s="77"/>
      <c r="R121" s="77"/>
      <c r="S121" s="77"/>
      <c r="T121" s="77"/>
      <c r="U121" s="77"/>
      <c r="V121" s="77"/>
      <c r="W121" s="77"/>
      <c r="X121" s="77"/>
    </row>
    <row r="122" customHeight="1" spans="1:24">
      <c r="A122" s="150" t="s">
        <v>70</v>
      </c>
      <c r="B122" s="150" t="s">
        <v>81</v>
      </c>
      <c r="C122" s="150" t="s">
        <v>369</v>
      </c>
      <c r="D122" s="150" t="s">
        <v>291</v>
      </c>
      <c r="E122" s="150" t="s">
        <v>130</v>
      </c>
      <c r="F122" s="150" t="s">
        <v>131</v>
      </c>
      <c r="G122" s="150" t="s">
        <v>292</v>
      </c>
      <c r="H122" s="150" t="s">
        <v>293</v>
      </c>
      <c r="I122" s="77">
        <v>166972</v>
      </c>
      <c r="J122" s="77">
        <v>166972</v>
      </c>
      <c r="K122" s="23"/>
      <c r="L122" s="23"/>
      <c r="M122" s="108">
        <v>166972</v>
      </c>
      <c r="N122" s="23"/>
      <c r="O122" s="77"/>
      <c r="P122" s="77"/>
      <c r="Q122" s="77"/>
      <c r="R122" s="77"/>
      <c r="S122" s="77"/>
      <c r="T122" s="77"/>
      <c r="U122" s="77"/>
      <c r="V122" s="77"/>
      <c r="W122" s="77"/>
      <c r="X122" s="77"/>
    </row>
    <row r="123" customHeight="1" spans="1:24">
      <c r="A123" s="150" t="s">
        <v>70</v>
      </c>
      <c r="B123" s="150" t="s">
        <v>81</v>
      </c>
      <c r="C123" s="150" t="s">
        <v>369</v>
      </c>
      <c r="D123" s="150" t="s">
        <v>291</v>
      </c>
      <c r="E123" s="150" t="s">
        <v>191</v>
      </c>
      <c r="F123" s="150" t="s">
        <v>192</v>
      </c>
      <c r="G123" s="150" t="s">
        <v>294</v>
      </c>
      <c r="H123" s="150" t="s">
        <v>295</v>
      </c>
      <c r="I123" s="77">
        <v>82442.35</v>
      </c>
      <c r="J123" s="77">
        <v>82442.35</v>
      </c>
      <c r="K123" s="23"/>
      <c r="L123" s="23"/>
      <c r="M123" s="108">
        <v>82442.35</v>
      </c>
      <c r="N123" s="23"/>
      <c r="O123" s="77"/>
      <c r="P123" s="77"/>
      <c r="Q123" s="77"/>
      <c r="R123" s="77"/>
      <c r="S123" s="77"/>
      <c r="T123" s="77"/>
      <c r="U123" s="77"/>
      <c r="V123" s="77"/>
      <c r="W123" s="77"/>
      <c r="X123" s="77"/>
    </row>
    <row r="124" customHeight="1" spans="1:24">
      <c r="A124" s="150" t="s">
        <v>70</v>
      </c>
      <c r="B124" s="150" t="s">
        <v>81</v>
      </c>
      <c r="C124" s="150" t="s">
        <v>369</v>
      </c>
      <c r="D124" s="150" t="s">
        <v>291</v>
      </c>
      <c r="E124" s="150" t="s">
        <v>191</v>
      </c>
      <c r="F124" s="150" t="s">
        <v>192</v>
      </c>
      <c r="G124" s="150" t="s">
        <v>294</v>
      </c>
      <c r="H124" s="150" t="s">
        <v>295</v>
      </c>
      <c r="I124" s="77">
        <v>24170.29</v>
      </c>
      <c r="J124" s="77">
        <v>24170.29</v>
      </c>
      <c r="K124" s="23"/>
      <c r="L124" s="23"/>
      <c r="M124" s="108">
        <v>24170.29</v>
      </c>
      <c r="N124" s="23"/>
      <c r="O124" s="77"/>
      <c r="P124" s="77"/>
      <c r="Q124" s="77"/>
      <c r="R124" s="77"/>
      <c r="S124" s="77"/>
      <c r="T124" s="77"/>
      <c r="U124" s="77"/>
      <c r="V124" s="77"/>
      <c r="W124" s="77"/>
      <c r="X124" s="77"/>
    </row>
    <row r="125" customHeight="1" spans="1:24">
      <c r="A125" s="150" t="s">
        <v>70</v>
      </c>
      <c r="B125" s="150" t="s">
        <v>81</v>
      </c>
      <c r="C125" s="150" t="s">
        <v>369</v>
      </c>
      <c r="D125" s="150" t="s">
        <v>291</v>
      </c>
      <c r="E125" s="150" t="s">
        <v>195</v>
      </c>
      <c r="F125" s="150" t="s">
        <v>196</v>
      </c>
      <c r="G125" s="150" t="s">
        <v>296</v>
      </c>
      <c r="H125" s="150" t="s">
        <v>297</v>
      </c>
      <c r="I125" s="77">
        <v>52178.7</v>
      </c>
      <c r="J125" s="77">
        <v>52178.7</v>
      </c>
      <c r="K125" s="23"/>
      <c r="L125" s="23"/>
      <c r="M125" s="108">
        <v>52178.7</v>
      </c>
      <c r="N125" s="23"/>
      <c r="O125" s="77"/>
      <c r="P125" s="77"/>
      <c r="Q125" s="77"/>
      <c r="R125" s="77"/>
      <c r="S125" s="77"/>
      <c r="T125" s="77"/>
      <c r="U125" s="77"/>
      <c r="V125" s="77"/>
      <c r="W125" s="77"/>
      <c r="X125" s="77"/>
    </row>
    <row r="126" customHeight="1" spans="1:24">
      <c r="A126" s="150" t="s">
        <v>70</v>
      </c>
      <c r="B126" s="150" t="s">
        <v>81</v>
      </c>
      <c r="C126" s="150" t="s">
        <v>369</v>
      </c>
      <c r="D126" s="150" t="s">
        <v>291</v>
      </c>
      <c r="E126" s="150" t="s">
        <v>197</v>
      </c>
      <c r="F126" s="150" t="s">
        <v>198</v>
      </c>
      <c r="G126" s="150" t="s">
        <v>298</v>
      </c>
      <c r="H126" s="150" t="s">
        <v>299</v>
      </c>
      <c r="I126" s="77">
        <v>2070</v>
      </c>
      <c r="J126" s="77">
        <v>2070</v>
      </c>
      <c r="K126" s="23"/>
      <c r="L126" s="23"/>
      <c r="M126" s="108">
        <v>2070</v>
      </c>
      <c r="N126" s="23"/>
      <c r="O126" s="77"/>
      <c r="P126" s="77"/>
      <c r="Q126" s="77"/>
      <c r="R126" s="77"/>
      <c r="S126" s="77"/>
      <c r="T126" s="77"/>
      <c r="U126" s="77"/>
      <c r="V126" s="77"/>
      <c r="W126" s="77"/>
      <c r="X126" s="77"/>
    </row>
    <row r="127" customHeight="1" spans="1:24">
      <c r="A127" s="150" t="s">
        <v>70</v>
      </c>
      <c r="B127" s="150" t="s">
        <v>81</v>
      </c>
      <c r="C127" s="150" t="s">
        <v>369</v>
      </c>
      <c r="D127" s="150" t="s">
        <v>291</v>
      </c>
      <c r="E127" s="150" t="s">
        <v>197</v>
      </c>
      <c r="F127" s="150" t="s">
        <v>198</v>
      </c>
      <c r="G127" s="150" t="s">
        <v>298</v>
      </c>
      <c r="H127" s="150" t="s">
        <v>299</v>
      </c>
      <c r="I127" s="77">
        <v>4650.48</v>
      </c>
      <c r="J127" s="77">
        <v>4650.48</v>
      </c>
      <c r="K127" s="23"/>
      <c r="L127" s="23"/>
      <c r="M127" s="108">
        <v>4650.48</v>
      </c>
      <c r="N127" s="23"/>
      <c r="O127" s="77"/>
      <c r="P127" s="77"/>
      <c r="Q127" s="77"/>
      <c r="R127" s="77"/>
      <c r="S127" s="77"/>
      <c r="T127" s="77"/>
      <c r="U127" s="77"/>
      <c r="V127" s="77"/>
      <c r="W127" s="77"/>
      <c r="X127" s="77"/>
    </row>
    <row r="128" customHeight="1" spans="1:24">
      <c r="A128" s="150" t="s">
        <v>70</v>
      </c>
      <c r="B128" s="150" t="s">
        <v>81</v>
      </c>
      <c r="C128" s="150" t="s">
        <v>370</v>
      </c>
      <c r="D128" s="150" t="s">
        <v>216</v>
      </c>
      <c r="E128" s="150" t="s">
        <v>215</v>
      </c>
      <c r="F128" s="150" t="s">
        <v>216</v>
      </c>
      <c r="G128" s="150" t="s">
        <v>301</v>
      </c>
      <c r="H128" s="150" t="s">
        <v>216</v>
      </c>
      <c r="I128" s="77">
        <v>148196.88</v>
      </c>
      <c r="J128" s="77">
        <v>148196.88</v>
      </c>
      <c r="K128" s="23"/>
      <c r="L128" s="23"/>
      <c r="M128" s="108">
        <v>148196.88</v>
      </c>
      <c r="N128" s="23"/>
      <c r="O128" s="77"/>
      <c r="P128" s="77"/>
      <c r="Q128" s="77"/>
      <c r="R128" s="77"/>
      <c r="S128" s="77"/>
      <c r="T128" s="77"/>
      <c r="U128" s="77"/>
      <c r="V128" s="77"/>
      <c r="W128" s="77"/>
      <c r="X128" s="77"/>
    </row>
    <row r="129" customHeight="1" spans="1:24">
      <c r="A129" s="150" t="s">
        <v>70</v>
      </c>
      <c r="B129" s="150" t="s">
        <v>81</v>
      </c>
      <c r="C129" s="150" t="s">
        <v>371</v>
      </c>
      <c r="D129" s="150" t="s">
        <v>303</v>
      </c>
      <c r="E129" s="150" t="s">
        <v>171</v>
      </c>
      <c r="F129" s="150" t="s">
        <v>172</v>
      </c>
      <c r="G129" s="150" t="s">
        <v>304</v>
      </c>
      <c r="H129" s="150" t="s">
        <v>305</v>
      </c>
      <c r="I129" s="77">
        <v>24250</v>
      </c>
      <c r="J129" s="77">
        <v>24250</v>
      </c>
      <c r="K129" s="23"/>
      <c r="L129" s="23"/>
      <c r="M129" s="108">
        <v>24250</v>
      </c>
      <c r="N129" s="23"/>
      <c r="O129" s="77"/>
      <c r="P129" s="77"/>
      <c r="Q129" s="77"/>
      <c r="R129" s="77"/>
      <c r="S129" s="77"/>
      <c r="T129" s="77"/>
      <c r="U129" s="77"/>
      <c r="V129" s="77"/>
      <c r="W129" s="77"/>
      <c r="X129" s="77"/>
    </row>
    <row r="130" customHeight="1" spans="1:24">
      <c r="A130" s="150" t="s">
        <v>70</v>
      </c>
      <c r="B130" s="150" t="s">
        <v>81</v>
      </c>
      <c r="C130" s="150" t="s">
        <v>372</v>
      </c>
      <c r="D130" s="150" t="s">
        <v>307</v>
      </c>
      <c r="E130" s="150" t="s">
        <v>171</v>
      </c>
      <c r="F130" s="150" t="s">
        <v>172</v>
      </c>
      <c r="G130" s="150" t="s">
        <v>308</v>
      </c>
      <c r="H130" s="150" t="s">
        <v>309</v>
      </c>
      <c r="I130" s="77">
        <v>81000</v>
      </c>
      <c r="J130" s="77">
        <v>81000</v>
      </c>
      <c r="K130" s="23"/>
      <c r="L130" s="23"/>
      <c r="M130" s="108">
        <v>81000</v>
      </c>
      <c r="N130" s="23"/>
      <c r="O130" s="77"/>
      <c r="P130" s="77"/>
      <c r="Q130" s="77"/>
      <c r="R130" s="77"/>
      <c r="S130" s="77"/>
      <c r="T130" s="77"/>
      <c r="U130" s="77"/>
      <c r="V130" s="77"/>
      <c r="W130" s="77"/>
      <c r="X130" s="77"/>
    </row>
    <row r="131" customHeight="1" spans="1:24">
      <c r="A131" s="150" t="s">
        <v>70</v>
      </c>
      <c r="B131" s="150" t="s">
        <v>81</v>
      </c>
      <c r="C131" s="150" t="s">
        <v>373</v>
      </c>
      <c r="D131" s="150" t="s">
        <v>311</v>
      </c>
      <c r="E131" s="150" t="s">
        <v>126</v>
      </c>
      <c r="F131" s="150" t="s">
        <v>127</v>
      </c>
      <c r="G131" s="150" t="s">
        <v>312</v>
      </c>
      <c r="H131" s="150" t="s">
        <v>313</v>
      </c>
      <c r="I131" s="77">
        <v>6000</v>
      </c>
      <c r="J131" s="77">
        <v>6000</v>
      </c>
      <c r="K131" s="23"/>
      <c r="L131" s="23"/>
      <c r="M131" s="108">
        <v>6000</v>
      </c>
      <c r="N131" s="23"/>
      <c r="O131" s="77"/>
      <c r="P131" s="77"/>
      <c r="Q131" s="77"/>
      <c r="R131" s="77"/>
      <c r="S131" s="77"/>
      <c r="T131" s="77"/>
      <c r="U131" s="77"/>
      <c r="V131" s="77"/>
      <c r="W131" s="77"/>
      <c r="X131" s="77"/>
    </row>
    <row r="132" customHeight="1" spans="1:24">
      <c r="A132" s="150" t="s">
        <v>70</v>
      </c>
      <c r="B132" s="150" t="s">
        <v>81</v>
      </c>
      <c r="C132" s="150" t="s">
        <v>373</v>
      </c>
      <c r="D132" s="150" t="s">
        <v>311</v>
      </c>
      <c r="E132" s="150" t="s">
        <v>171</v>
      </c>
      <c r="F132" s="150" t="s">
        <v>172</v>
      </c>
      <c r="G132" s="150" t="s">
        <v>312</v>
      </c>
      <c r="H132" s="150" t="s">
        <v>313</v>
      </c>
      <c r="I132" s="77">
        <v>16200</v>
      </c>
      <c r="J132" s="77">
        <v>16200</v>
      </c>
      <c r="K132" s="23"/>
      <c r="L132" s="23"/>
      <c r="M132" s="108">
        <v>16200</v>
      </c>
      <c r="N132" s="23"/>
      <c r="O132" s="77"/>
      <c r="P132" s="77"/>
      <c r="Q132" s="77"/>
      <c r="R132" s="77"/>
      <c r="S132" s="77"/>
      <c r="T132" s="77"/>
      <c r="U132" s="77"/>
      <c r="V132" s="77"/>
      <c r="W132" s="77"/>
      <c r="X132" s="77"/>
    </row>
    <row r="133" customHeight="1" spans="1:24">
      <c r="A133" s="150" t="s">
        <v>70</v>
      </c>
      <c r="B133" s="150" t="s">
        <v>81</v>
      </c>
      <c r="C133" s="150" t="s">
        <v>373</v>
      </c>
      <c r="D133" s="150" t="s">
        <v>311</v>
      </c>
      <c r="E133" s="150" t="s">
        <v>171</v>
      </c>
      <c r="F133" s="150" t="s">
        <v>172</v>
      </c>
      <c r="G133" s="150" t="s">
        <v>314</v>
      </c>
      <c r="H133" s="150" t="s">
        <v>315</v>
      </c>
      <c r="I133" s="77">
        <v>2700</v>
      </c>
      <c r="J133" s="77">
        <v>2700</v>
      </c>
      <c r="K133" s="23"/>
      <c r="L133" s="23"/>
      <c r="M133" s="108">
        <v>2700</v>
      </c>
      <c r="N133" s="23"/>
      <c r="O133" s="77"/>
      <c r="P133" s="77"/>
      <c r="Q133" s="77"/>
      <c r="R133" s="77"/>
      <c r="S133" s="77"/>
      <c r="T133" s="77"/>
      <c r="U133" s="77"/>
      <c r="V133" s="77"/>
      <c r="W133" s="77"/>
      <c r="X133" s="77"/>
    </row>
    <row r="134" customHeight="1" spans="1:24">
      <c r="A134" s="150" t="s">
        <v>70</v>
      </c>
      <c r="B134" s="150" t="s">
        <v>81</v>
      </c>
      <c r="C134" s="150" t="s">
        <v>373</v>
      </c>
      <c r="D134" s="150" t="s">
        <v>311</v>
      </c>
      <c r="E134" s="150" t="s">
        <v>171</v>
      </c>
      <c r="F134" s="150" t="s">
        <v>172</v>
      </c>
      <c r="G134" s="150" t="s">
        <v>316</v>
      </c>
      <c r="H134" s="150" t="s">
        <v>317</v>
      </c>
      <c r="I134" s="77">
        <v>2700</v>
      </c>
      <c r="J134" s="77">
        <v>2700</v>
      </c>
      <c r="K134" s="23"/>
      <c r="L134" s="23"/>
      <c r="M134" s="108">
        <v>2700</v>
      </c>
      <c r="N134" s="23"/>
      <c r="O134" s="77"/>
      <c r="P134" s="77"/>
      <c r="Q134" s="77"/>
      <c r="R134" s="77"/>
      <c r="S134" s="77"/>
      <c r="T134" s="77"/>
      <c r="U134" s="77"/>
      <c r="V134" s="77"/>
      <c r="W134" s="77"/>
      <c r="X134" s="77"/>
    </row>
    <row r="135" customHeight="1" spans="1:24">
      <c r="A135" s="150" t="s">
        <v>70</v>
      </c>
      <c r="B135" s="150" t="s">
        <v>81</v>
      </c>
      <c r="C135" s="150" t="s">
        <v>373</v>
      </c>
      <c r="D135" s="150" t="s">
        <v>311</v>
      </c>
      <c r="E135" s="150" t="s">
        <v>171</v>
      </c>
      <c r="F135" s="150" t="s">
        <v>172</v>
      </c>
      <c r="G135" s="150" t="s">
        <v>318</v>
      </c>
      <c r="H135" s="150" t="s">
        <v>319</v>
      </c>
      <c r="I135" s="77">
        <v>2700</v>
      </c>
      <c r="J135" s="77">
        <v>2700</v>
      </c>
      <c r="K135" s="23"/>
      <c r="L135" s="23"/>
      <c r="M135" s="108">
        <v>2700</v>
      </c>
      <c r="N135" s="23"/>
      <c r="O135" s="77"/>
      <c r="P135" s="77"/>
      <c r="Q135" s="77"/>
      <c r="R135" s="77"/>
      <c r="S135" s="77"/>
      <c r="T135" s="77"/>
      <c r="U135" s="77"/>
      <c r="V135" s="77"/>
      <c r="W135" s="77"/>
      <c r="X135" s="77"/>
    </row>
    <row r="136" customHeight="1" spans="1:24">
      <c r="A136" s="150" t="s">
        <v>70</v>
      </c>
      <c r="B136" s="150" t="s">
        <v>81</v>
      </c>
      <c r="C136" s="150" t="s">
        <v>373</v>
      </c>
      <c r="D136" s="150" t="s">
        <v>311</v>
      </c>
      <c r="E136" s="150" t="s">
        <v>171</v>
      </c>
      <c r="F136" s="150" t="s">
        <v>172</v>
      </c>
      <c r="G136" s="150" t="s">
        <v>320</v>
      </c>
      <c r="H136" s="150" t="s">
        <v>321</v>
      </c>
      <c r="I136" s="77">
        <v>2700</v>
      </c>
      <c r="J136" s="77">
        <v>2700</v>
      </c>
      <c r="K136" s="23"/>
      <c r="L136" s="23"/>
      <c r="M136" s="108">
        <v>2700</v>
      </c>
      <c r="N136" s="23"/>
      <c r="O136" s="77"/>
      <c r="P136" s="77"/>
      <c r="Q136" s="77"/>
      <c r="R136" s="77"/>
      <c r="S136" s="77"/>
      <c r="T136" s="77"/>
      <c r="U136" s="77"/>
      <c r="V136" s="77"/>
      <c r="W136" s="77"/>
      <c r="X136" s="77"/>
    </row>
    <row r="137" customHeight="1" spans="1:24">
      <c r="A137" s="150" t="s">
        <v>70</v>
      </c>
      <c r="B137" s="150" t="s">
        <v>81</v>
      </c>
      <c r="C137" s="150" t="s">
        <v>373</v>
      </c>
      <c r="D137" s="150" t="s">
        <v>311</v>
      </c>
      <c r="E137" s="150" t="s">
        <v>171</v>
      </c>
      <c r="F137" s="150" t="s">
        <v>172</v>
      </c>
      <c r="G137" s="150" t="s">
        <v>322</v>
      </c>
      <c r="H137" s="150" t="s">
        <v>323</v>
      </c>
      <c r="I137" s="77">
        <v>9900</v>
      </c>
      <c r="J137" s="77">
        <v>9900</v>
      </c>
      <c r="K137" s="23"/>
      <c r="L137" s="23"/>
      <c r="M137" s="108">
        <v>9900</v>
      </c>
      <c r="N137" s="23"/>
      <c r="O137" s="77"/>
      <c r="P137" s="77"/>
      <c r="Q137" s="77"/>
      <c r="R137" s="77"/>
      <c r="S137" s="77"/>
      <c r="T137" s="77"/>
      <c r="U137" s="77"/>
      <c r="V137" s="77"/>
      <c r="W137" s="77"/>
      <c r="X137" s="77"/>
    </row>
    <row r="138" customHeight="1" spans="1:24">
      <c r="A138" s="150" t="s">
        <v>70</v>
      </c>
      <c r="B138" s="150" t="s">
        <v>81</v>
      </c>
      <c r="C138" s="150" t="s">
        <v>373</v>
      </c>
      <c r="D138" s="150" t="s">
        <v>311</v>
      </c>
      <c r="E138" s="150" t="s">
        <v>171</v>
      </c>
      <c r="F138" s="150" t="s">
        <v>172</v>
      </c>
      <c r="G138" s="150" t="s">
        <v>324</v>
      </c>
      <c r="H138" s="150" t="s">
        <v>325</v>
      </c>
      <c r="I138" s="77">
        <v>8100</v>
      </c>
      <c r="J138" s="77">
        <v>8100</v>
      </c>
      <c r="K138" s="23"/>
      <c r="L138" s="23"/>
      <c r="M138" s="108">
        <v>8100</v>
      </c>
      <c r="N138" s="23"/>
      <c r="O138" s="77"/>
      <c r="P138" s="77"/>
      <c r="Q138" s="77"/>
      <c r="R138" s="77"/>
      <c r="S138" s="77"/>
      <c r="T138" s="77"/>
      <c r="U138" s="77"/>
      <c r="V138" s="77"/>
      <c r="W138" s="77"/>
      <c r="X138" s="77"/>
    </row>
    <row r="139" customHeight="1" spans="1:24">
      <c r="A139" s="150" t="s">
        <v>70</v>
      </c>
      <c r="B139" s="150" t="s">
        <v>81</v>
      </c>
      <c r="C139" s="150" t="s">
        <v>373</v>
      </c>
      <c r="D139" s="150" t="s">
        <v>311</v>
      </c>
      <c r="E139" s="150" t="s">
        <v>171</v>
      </c>
      <c r="F139" s="150" t="s">
        <v>172</v>
      </c>
      <c r="G139" s="150" t="s">
        <v>326</v>
      </c>
      <c r="H139" s="150" t="s">
        <v>327</v>
      </c>
      <c r="I139" s="77">
        <v>16688</v>
      </c>
      <c r="J139" s="77">
        <v>16688</v>
      </c>
      <c r="K139" s="23"/>
      <c r="L139" s="23"/>
      <c r="M139" s="108">
        <v>16688</v>
      </c>
      <c r="N139" s="23"/>
      <c r="O139" s="77"/>
      <c r="P139" s="77"/>
      <c r="Q139" s="77"/>
      <c r="R139" s="77"/>
      <c r="S139" s="77"/>
      <c r="T139" s="77"/>
      <c r="U139" s="77"/>
      <c r="V139" s="77"/>
      <c r="W139" s="77"/>
      <c r="X139" s="77"/>
    </row>
    <row r="140" customHeight="1" spans="1:24">
      <c r="A140" s="150" t="s">
        <v>70</v>
      </c>
      <c r="B140" s="150" t="s">
        <v>81</v>
      </c>
      <c r="C140" s="150" t="s">
        <v>373</v>
      </c>
      <c r="D140" s="150" t="s">
        <v>311</v>
      </c>
      <c r="E140" s="150" t="s">
        <v>171</v>
      </c>
      <c r="F140" s="150" t="s">
        <v>172</v>
      </c>
      <c r="G140" s="150" t="s">
        <v>328</v>
      </c>
      <c r="H140" s="150" t="s">
        <v>329</v>
      </c>
      <c r="I140" s="77">
        <v>21600</v>
      </c>
      <c r="J140" s="77">
        <v>21600</v>
      </c>
      <c r="K140" s="23"/>
      <c r="L140" s="23"/>
      <c r="M140" s="108">
        <v>21600</v>
      </c>
      <c r="N140" s="23"/>
      <c r="O140" s="77"/>
      <c r="P140" s="77"/>
      <c r="Q140" s="77"/>
      <c r="R140" s="77"/>
      <c r="S140" s="77"/>
      <c r="T140" s="77"/>
      <c r="U140" s="77"/>
      <c r="V140" s="77"/>
      <c r="W140" s="77"/>
      <c r="X140" s="77"/>
    </row>
    <row r="141" customHeight="1" spans="1:24">
      <c r="A141" s="150" t="s">
        <v>70</v>
      </c>
      <c r="B141" s="150" t="s">
        <v>81</v>
      </c>
      <c r="C141" s="150" t="s">
        <v>374</v>
      </c>
      <c r="D141" s="150" t="s">
        <v>335</v>
      </c>
      <c r="E141" s="150" t="s">
        <v>171</v>
      </c>
      <c r="F141" s="150" t="s">
        <v>172</v>
      </c>
      <c r="G141" s="150" t="s">
        <v>288</v>
      </c>
      <c r="H141" s="150" t="s">
        <v>289</v>
      </c>
      <c r="I141" s="77">
        <v>142440</v>
      </c>
      <c r="J141" s="77">
        <v>142440</v>
      </c>
      <c r="K141" s="23"/>
      <c r="L141" s="23"/>
      <c r="M141" s="108">
        <v>142440</v>
      </c>
      <c r="N141" s="23"/>
      <c r="O141" s="77"/>
      <c r="P141" s="77"/>
      <c r="Q141" s="77"/>
      <c r="R141" s="77"/>
      <c r="S141" s="77"/>
      <c r="T141" s="77"/>
      <c r="U141" s="77"/>
      <c r="V141" s="77"/>
      <c r="W141" s="77"/>
      <c r="X141" s="77"/>
    </row>
    <row r="142" customHeight="1" spans="1:24">
      <c r="A142" s="150" t="s">
        <v>70</v>
      </c>
      <c r="B142" s="150" t="s">
        <v>81</v>
      </c>
      <c r="C142" s="150" t="s">
        <v>375</v>
      </c>
      <c r="D142" s="150" t="s">
        <v>337</v>
      </c>
      <c r="E142" s="150" t="s">
        <v>126</v>
      </c>
      <c r="F142" s="150" t="s">
        <v>127</v>
      </c>
      <c r="G142" s="150" t="s">
        <v>338</v>
      </c>
      <c r="H142" s="150" t="s">
        <v>339</v>
      </c>
      <c r="I142" s="77">
        <v>131653</v>
      </c>
      <c r="J142" s="77">
        <v>131653</v>
      </c>
      <c r="K142" s="23"/>
      <c r="L142" s="23"/>
      <c r="M142" s="108">
        <v>131653</v>
      </c>
      <c r="N142" s="23"/>
      <c r="O142" s="77"/>
      <c r="P142" s="77"/>
      <c r="Q142" s="77"/>
      <c r="R142" s="77"/>
      <c r="S142" s="77"/>
      <c r="T142" s="77"/>
      <c r="U142" s="77"/>
      <c r="V142" s="77"/>
      <c r="W142" s="77"/>
      <c r="X142" s="77"/>
    </row>
    <row r="143" customHeight="1" spans="1:24">
      <c r="A143" s="150" t="s">
        <v>70</v>
      </c>
      <c r="B143" s="150" t="s">
        <v>81</v>
      </c>
      <c r="C143" s="150" t="s">
        <v>376</v>
      </c>
      <c r="D143" s="150" t="s">
        <v>341</v>
      </c>
      <c r="E143" s="150" t="s">
        <v>171</v>
      </c>
      <c r="F143" s="150" t="s">
        <v>172</v>
      </c>
      <c r="G143" s="150" t="s">
        <v>342</v>
      </c>
      <c r="H143" s="150" t="s">
        <v>341</v>
      </c>
      <c r="I143" s="77">
        <v>3798</v>
      </c>
      <c r="J143" s="77">
        <v>3798</v>
      </c>
      <c r="K143" s="23"/>
      <c r="L143" s="23"/>
      <c r="M143" s="108">
        <v>3798</v>
      </c>
      <c r="N143" s="23"/>
      <c r="O143" s="77"/>
      <c r="P143" s="77"/>
      <c r="Q143" s="77"/>
      <c r="R143" s="77"/>
      <c r="S143" s="77"/>
      <c r="T143" s="77"/>
      <c r="U143" s="77"/>
      <c r="V143" s="77"/>
      <c r="W143" s="77"/>
      <c r="X143" s="77"/>
    </row>
    <row r="144" customHeight="1" spans="1:24">
      <c r="A144" s="150" t="s">
        <v>70</v>
      </c>
      <c r="B144" s="150" t="s">
        <v>83</v>
      </c>
      <c r="C144" s="150" t="s">
        <v>377</v>
      </c>
      <c r="D144" s="150" t="s">
        <v>331</v>
      </c>
      <c r="E144" s="150" t="s">
        <v>155</v>
      </c>
      <c r="F144" s="150" t="s">
        <v>156</v>
      </c>
      <c r="G144" s="150" t="s">
        <v>284</v>
      </c>
      <c r="H144" s="150" t="s">
        <v>285</v>
      </c>
      <c r="I144" s="77">
        <v>620000</v>
      </c>
      <c r="J144" s="77">
        <v>620000</v>
      </c>
      <c r="K144" s="23"/>
      <c r="L144" s="23"/>
      <c r="M144" s="108">
        <v>620000</v>
      </c>
      <c r="N144" s="23"/>
      <c r="O144" s="77"/>
      <c r="P144" s="77"/>
      <c r="Q144" s="77"/>
      <c r="R144" s="77"/>
      <c r="S144" s="77"/>
      <c r="T144" s="77"/>
      <c r="U144" s="77"/>
      <c r="V144" s="77"/>
      <c r="W144" s="77"/>
      <c r="X144" s="77"/>
    </row>
    <row r="145" customHeight="1" spans="1:24">
      <c r="A145" s="150" t="s">
        <v>70</v>
      </c>
      <c r="B145" s="150" t="s">
        <v>85</v>
      </c>
      <c r="C145" s="150" t="s">
        <v>378</v>
      </c>
      <c r="D145" s="150" t="s">
        <v>331</v>
      </c>
      <c r="E145" s="150" t="s">
        <v>163</v>
      </c>
      <c r="F145" s="150" t="s">
        <v>164</v>
      </c>
      <c r="G145" s="150" t="s">
        <v>284</v>
      </c>
      <c r="H145" s="150" t="s">
        <v>285</v>
      </c>
      <c r="I145" s="77">
        <v>2443512</v>
      </c>
      <c r="J145" s="77">
        <v>2443512</v>
      </c>
      <c r="K145" s="77"/>
      <c r="L145" s="77"/>
      <c r="M145" s="108">
        <v>2443512</v>
      </c>
      <c r="N145" s="77"/>
      <c r="O145" s="77"/>
      <c r="P145" s="77"/>
      <c r="Q145" s="77"/>
      <c r="R145" s="77"/>
      <c r="S145" s="77"/>
      <c r="T145" s="77"/>
      <c r="U145" s="77"/>
      <c r="V145" s="77"/>
      <c r="W145" s="77"/>
      <c r="X145" s="77"/>
    </row>
    <row r="146" customHeight="1" spans="1:24">
      <c r="A146" s="150" t="s">
        <v>70</v>
      </c>
      <c r="B146" s="150" t="s">
        <v>85</v>
      </c>
      <c r="C146" s="150" t="s">
        <v>378</v>
      </c>
      <c r="D146" s="150" t="s">
        <v>331</v>
      </c>
      <c r="E146" s="150" t="s">
        <v>163</v>
      </c>
      <c r="F146" s="150" t="s">
        <v>164</v>
      </c>
      <c r="G146" s="150" t="s">
        <v>286</v>
      </c>
      <c r="H146" s="150" t="s">
        <v>287</v>
      </c>
      <c r="I146" s="77">
        <v>163200</v>
      </c>
      <c r="J146" s="77">
        <v>163200</v>
      </c>
      <c r="K146" s="23"/>
      <c r="L146" s="23"/>
      <c r="M146" s="108">
        <v>163200</v>
      </c>
      <c r="N146" s="23"/>
      <c r="O146" s="77"/>
      <c r="P146" s="77"/>
      <c r="Q146" s="77"/>
      <c r="R146" s="77"/>
      <c r="S146" s="77"/>
      <c r="T146" s="77"/>
      <c r="U146" s="77"/>
      <c r="V146" s="77"/>
      <c r="W146" s="77"/>
      <c r="X146" s="77"/>
    </row>
    <row r="147" customHeight="1" spans="1:24">
      <c r="A147" s="150" t="s">
        <v>70</v>
      </c>
      <c r="B147" s="150" t="s">
        <v>85</v>
      </c>
      <c r="C147" s="150" t="s">
        <v>378</v>
      </c>
      <c r="D147" s="150" t="s">
        <v>331</v>
      </c>
      <c r="E147" s="150" t="s">
        <v>163</v>
      </c>
      <c r="F147" s="150" t="s">
        <v>164</v>
      </c>
      <c r="G147" s="150" t="s">
        <v>288</v>
      </c>
      <c r="H147" s="150" t="s">
        <v>289</v>
      </c>
      <c r="I147" s="77">
        <v>3365</v>
      </c>
      <c r="J147" s="77">
        <v>3365</v>
      </c>
      <c r="K147" s="23"/>
      <c r="L147" s="23"/>
      <c r="M147" s="108">
        <v>3365</v>
      </c>
      <c r="N147" s="23"/>
      <c r="O147" s="77"/>
      <c r="P147" s="77"/>
      <c r="Q147" s="77"/>
      <c r="R147" s="77"/>
      <c r="S147" s="77"/>
      <c r="T147" s="77"/>
      <c r="U147" s="77"/>
      <c r="V147" s="77"/>
      <c r="W147" s="77"/>
      <c r="X147" s="77"/>
    </row>
    <row r="148" customHeight="1" spans="1:24">
      <c r="A148" s="150" t="s">
        <v>70</v>
      </c>
      <c r="B148" s="150" t="s">
        <v>85</v>
      </c>
      <c r="C148" s="150" t="s">
        <v>378</v>
      </c>
      <c r="D148" s="150" t="s">
        <v>331</v>
      </c>
      <c r="E148" s="150" t="s">
        <v>163</v>
      </c>
      <c r="F148" s="150" t="s">
        <v>164</v>
      </c>
      <c r="G148" s="150" t="s">
        <v>288</v>
      </c>
      <c r="H148" s="150" t="s">
        <v>289</v>
      </c>
      <c r="I148" s="77">
        <v>203626</v>
      </c>
      <c r="J148" s="77">
        <v>203626</v>
      </c>
      <c r="K148" s="23"/>
      <c r="L148" s="23"/>
      <c r="M148" s="108">
        <v>203626</v>
      </c>
      <c r="N148" s="23"/>
      <c r="O148" s="77"/>
      <c r="P148" s="77"/>
      <c r="Q148" s="77"/>
      <c r="R148" s="77"/>
      <c r="S148" s="77"/>
      <c r="T148" s="77"/>
      <c r="U148" s="77"/>
      <c r="V148" s="77"/>
      <c r="W148" s="77"/>
      <c r="X148" s="77"/>
    </row>
    <row r="149" customHeight="1" spans="1:24">
      <c r="A149" s="150" t="s">
        <v>70</v>
      </c>
      <c r="B149" s="150" t="s">
        <v>85</v>
      </c>
      <c r="C149" s="150" t="s">
        <v>378</v>
      </c>
      <c r="D149" s="150" t="s">
        <v>331</v>
      </c>
      <c r="E149" s="150" t="s">
        <v>163</v>
      </c>
      <c r="F149" s="150" t="s">
        <v>164</v>
      </c>
      <c r="G149" s="150" t="s">
        <v>332</v>
      </c>
      <c r="H149" s="150" t="s">
        <v>333</v>
      </c>
      <c r="I149" s="77">
        <v>7226</v>
      </c>
      <c r="J149" s="77">
        <v>7226</v>
      </c>
      <c r="K149" s="23"/>
      <c r="L149" s="23"/>
      <c r="M149" s="108">
        <v>7226</v>
      </c>
      <c r="N149" s="23"/>
      <c r="O149" s="77"/>
      <c r="P149" s="77"/>
      <c r="Q149" s="77"/>
      <c r="R149" s="77"/>
      <c r="S149" s="77"/>
      <c r="T149" s="77"/>
      <c r="U149" s="77"/>
      <c r="V149" s="77"/>
      <c r="W149" s="77"/>
      <c r="X149" s="77"/>
    </row>
    <row r="150" customHeight="1" spans="1:24">
      <c r="A150" s="150" t="s">
        <v>70</v>
      </c>
      <c r="B150" s="150" t="s">
        <v>85</v>
      </c>
      <c r="C150" s="150" t="s">
        <v>378</v>
      </c>
      <c r="D150" s="150" t="s">
        <v>331</v>
      </c>
      <c r="E150" s="150" t="s">
        <v>163</v>
      </c>
      <c r="F150" s="150" t="s">
        <v>164</v>
      </c>
      <c r="G150" s="150" t="s">
        <v>332</v>
      </c>
      <c r="H150" s="150" t="s">
        <v>333</v>
      </c>
      <c r="I150" s="77">
        <v>489600</v>
      </c>
      <c r="J150" s="77">
        <v>489600</v>
      </c>
      <c r="K150" s="23"/>
      <c r="L150" s="23"/>
      <c r="M150" s="108">
        <v>489600</v>
      </c>
      <c r="N150" s="23"/>
      <c r="O150" s="77"/>
      <c r="P150" s="77"/>
      <c r="Q150" s="77"/>
      <c r="R150" s="77"/>
      <c r="S150" s="77"/>
      <c r="T150" s="77"/>
      <c r="U150" s="77"/>
      <c r="V150" s="77"/>
      <c r="W150" s="77"/>
      <c r="X150" s="77"/>
    </row>
    <row r="151" customHeight="1" spans="1:24">
      <c r="A151" s="150" t="s">
        <v>70</v>
      </c>
      <c r="B151" s="150" t="s">
        <v>85</v>
      </c>
      <c r="C151" s="150" t="s">
        <v>378</v>
      </c>
      <c r="D151" s="150" t="s">
        <v>331</v>
      </c>
      <c r="E151" s="150" t="s">
        <v>163</v>
      </c>
      <c r="F151" s="150" t="s">
        <v>164</v>
      </c>
      <c r="G151" s="150" t="s">
        <v>332</v>
      </c>
      <c r="H151" s="150" t="s">
        <v>333</v>
      </c>
      <c r="I151" s="77">
        <v>515508</v>
      </c>
      <c r="J151" s="77">
        <v>515508</v>
      </c>
      <c r="K151" s="23"/>
      <c r="L151" s="23"/>
      <c r="M151" s="108">
        <v>515508</v>
      </c>
      <c r="N151" s="23"/>
      <c r="O151" s="77"/>
      <c r="P151" s="77"/>
      <c r="Q151" s="77"/>
      <c r="R151" s="77"/>
      <c r="S151" s="77"/>
      <c r="T151" s="77"/>
      <c r="U151" s="77"/>
      <c r="V151" s="77"/>
      <c r="W151" s="77"/>
      <c r="X151" s="77"/>
    </row>
    <row r="152" customHeight="1" spans="1:24">
      <c r="A152" s="150" t="s">
        <v>70</v>
      </c>
      <c r="B152" s="150" t="s">
        <v>85</v>
      </c>
      <c r="C152" s="150" t="s">
        <v>378</v>
      </c>
      <c r="D152" s="150" t="s">
        <v>331</v>
      </c>
      <c r="E152" s="150" t="s">
        <v>163</v>
      </c>
      <c r="F152" s="150" t="s">
        <v>164</v>
      </c>
      <c r="G152" s="150" t="s">
        <v>332</v>
      </c>
      <c r="H152" s="150" t="s">
        <v>333</v>
      </c>
      <c r="I152" s="77">
        <v>1083852</v>
      </c>
      <c r="J152" s="77">
        <v>1083852</v>
      </c>
      <c r="K152" s="23"/>
      <c r="L152" s="23"/>
      <c r="M152" s="108">
        <v>1083852</v>
      </c>
      <c r="N152" s="23"/>
      <c r="O152" s="77"/>
      <c r="P152" s="77"/>
      <c r="Q152" s="77"/>
      <c r="R152" s="77"/>
      <c r="S152" s="77"/>
      <c r="T152" s="77"/>
      <c r="U152" s="77"/>
      <c r="V152" s="77"/>
      <c r="W152" s="77"/>
      <c r="X152" s="77"/>
    </row>
    <row r="153" customHeight="1" spans="1:24">
      <c r="A153" s="150" t="s">
        <v>70</v>
      </c>
      <c r="B153" s="150" t="s">
        <v>85</v>
      </c>
      <c r="C153" s="150" t="s">
        <v>378</v>
      </c>
      <c r="D153" s="150" t="s">
        <v>331</v>
      </c>
      <c r="E153" s="150" t="s">
        <v>163</v>
      </c>
      <c r="F153" s="150" t="s">
        <v>164</v>
      </c>
      <c r="G153" s="150" t="s">
        <v>332</v>
      </c>
      <c r="H153" s="150" t="s">
        <v>333</v>
      </c>
      <c r="I153" s="77">
        <v>954360</v>
      </c>
      <c r="J153" s="77">
        <v>954360</v>
      </c>
      <c r="K153" s="23"/>
      <c r="L153" s="23"/>
      <c r="M153" s="108">
        <v>954360</v>
      </c>
      <c r="N153" s="23"/>
      <c r="O153" s="77"/>
      <c r="P153" s="77"/>
      <c r="Q153" s="77"/>
      <c r="R153" s="77"/>
      <c r="S153" s="77"/>
      <c r="T153" s="77"/>
      <c r="U153" s="77"/>
      <c r="V153" s="77"/>
      <c r="W153" s="77"/>
      <c r="X153" s="77"/>
    </row>
    <row r="154" customHeight="1" spans="1:24">
      <c r="A154" s="150" t="s">
        <v>70</v>
      </c>
      <c r="B154" s="150" t="s">
        <v>85</v>
      </c>
      <c r="C154" s="150" t="s">
        <v>379</v>
      </c>
      <c r="D154" s="150" t="s">
        <v>291</v>
      </c>
      <c r="E154" s="150" t="s">
        <v>130</v>
      </c>
      <c r="F154" s="150" t="s">
        <v>131</v>
      </c>
      <c r="G154" s="150" t="s">
        <v>292</v>
      </c>
      <c r="H154" s="150" t="s">
        <v>293</v>
      </c>
      <c r="I154" s="77">
        <v>936316</v>
      </c>
      <c r="J154" s="77">
        <v>936316</v>
      </c>
      <c r="K154" s="23"/>
      <c r="L154" s="23"/>
      <c r="M154" s="108">
        <v>936316</v>
      </c>
      <c r="N154" s="23"/>
      <c r="O154" s="77"/>
      <c r="P154" s="77"/>
      <c r="Q154" s="77"/>
      <c r="R154" s="77"/>
      <c r="S154" s="77"/>
      <c r="T154" s="77"/>
      <c r="U154" s="77"/>
      <c r="V154" s="77"/>
      <c r="W154" s="77"/>
      <c r="X154" s="77"/>
    </row>
    <row r="155" customHeight="1" spans="1:24">
      <c r="A155" s="150" t="s">
        <v>70</v>
      </c>
      <c r="B155" s="150" t="s">
        <v>85</v>
      </c>
      <c r="C155" s="150" t="s">
        <v>379</v>
      </c>
      <c r="D155" s="150" t="s">
        <v>291</v>
      </c>
      <c r="E155" s="150" t="s">
        <v>193</v>
      </c>
      <c r="F155" s="150" t="s">
        <v>194</v>
      </c>
      <c r="G155" s="150" t="s">
        <v>294</v>
      </c>
      <c r="H155" s="150" t="s">
        <v>295</v>
      </c>
      <c r="I155" s="77">
        <v>423627.86</v>
      </c>
      <c r="J155" s="77">
        <v>423627.86</v>
      </c>
      <c r="K155" s="23"/>
      <c r="L155" s="23"/>
      <c r="M155" s="108">
        <v>423627.86</v>
      </c>
      <c r="N155" s="23"/>
      <c r="O155" s="77"/>
      <c r="P155" s="77"/>
      <c r="Q155" s="77"/>
      <c r="R155" s="77"/>
      <c r="S155" s="77"/>
      <c r="T155" s="77"/>
      <c r="U155" s="77"/>
      <c r="V155" s="77"/>
      <c r="W155" s="77"/>
      <c r="X155" s="77"/>
    </row>
    <row r="156" customHeight="1" spans="1:24">
      <c r="A156" s="150" t="s">
        <v>70</v>
      </c>
      <c r="B156" s="150" t="s">
        <v>85</v>
      </c>
      <c r="C156" s="150" t="s">
        <v>379</v>
      </c>
      <c r="D156" s="150" t="s">
        <v>291</v>
      </c>
      <c r="E156" s="150" t="s">
        <v>193</v>
      </c>
      <c r="F156" s="150" t="s">
        <v>194</v>
      </c>
      <c r="G156" s="150" t="s">
        <v>294</v>
      </c>
      <c r="H156" s="150" t="s">
        <v>295</v>
      </c>
      <c r="I156" s="77">
        <v>103775.64</v>
      </c>
      <c r="J156" s="77">
        <v>103775.64</v>
      </c>
      <c r="K156" s="23"/>
      <c r="L156" s="23"/>
      <c r="M156" s="108">
        <v>103775.64</v>
      </c>
      <c r="N156" s="23"/>
      <c r="O156" s="77"/>
      <c r="P156" s="77"/>
      <c r="Q156" s="77"/>
      <c r="R156" s="77"/>
      <c r="S156" s="77"/>
      <c r="T156" s="77"/>
      <c r="U156" s="77"/>
      <c r="V156" s="77"/>
      <c r="W156" s="77"/>
      <c r="X156" s="77"/>
    </row>
    <row r="157" customHeight="1" spans="1:24">
      <c r="A157" s="150" t="s">
        <v>70</v>
      </c>
      <c r="B157" s="150" t="s">
        <v>85</v>
      </c>
      <c r="C157" s="150" t="s">
        <v>379</v>
      </c>
      <c r="D157" s="150" t="s">
        <v>291</v>
      </c>
      <c r="E157" s="150" t="s">
        <v>195</v>
      </c>
      <c r="F157" s="150" t="s">
        <v>196</v>
      </c>
      <c r="G157" s="150" t="s">
        <v>296</v>
      </c>
      <c r="H157" s="150" t="s">
        <v>297</v>
      </c>
      <c r="I157" s="77">
        <v>268118.9</v>
      </c>
      <c r="J157" s="77">
        <v>268118.9</v>
      </c>
      <c r="K157" s="23"/>
      <c r="L157" s="23"/>
      <c r="M157" s="108">
        <v>268118.9</v>
      </c>
      <c r="N157" s="23"/>
      <c r="O157" s="77"/>
      <c r="P157" s="77"/>
      <c r="Q157" s="77"/>
      <c r="R157" s="77"/>
      <c r="S157" s="77"/>
      <c r="T157" s="77"/>
      <c r="U157" s="77"/>
      <c r="V157" s="77"/>
      <c r="W157" s="77"/>
      <c r="X157" s="77"/>
    </row>
    <row r="158" customHeight="1" spans="1:24">
      <c r="A158" s="150" t="s">
        <v>70</v>
      </c>
      <c r="B158" s="150" t="s">
        <v>85</v>
      </c>
      <c r="C158" s="150" t="s">
        <v>379</v>
      </c>
      <c r="D158" s="150" t="s">
        <v>291</v>
      </c>
      <c r="E158" s="150" t="s">
        <v>144</v>
      </c>
      <c r="F158" s="150" t="s">
        <v>143</v>
      </c>
      <c r="G158" s="150" t="s">
        <v>298</v>
      </c>
      <c r="H158" s="150" t="s">
        <v>299</v>
      </c>
      <c r="I158" s="77">
        <v>40963.85</v>
      </c>
      <c r="J158" s="77">
        <v>40963.85</v>
      </c>
      <c r="K158" s="23"/>
      <c r="L158" s="23"/>
      <c r="M158" s="108">
        <v>40963.85</v>
      </c>
      <c r="N158" s="23"/>
      <c r="O158" s="77"/>
      <c r="P158" s="77"/>
      <c r="Q158" s="77"/>
      <c r="R158" s="77"/>
      <c r="S158" s="77"/>
      <c r="T158" s="77"/>
      <c r="U158" s="77"/>
      <c r="V158" s="77"/>
      <c r="W158" s="77"/>
      <c r="X158" s="77"/>
    </row>
    <row r="159" customHeight="1" spans="1:24">
      <c r="A159" s="150" t="s">
        <v>70</v>
      </c>
      <c r="B159" s="150" t="s">
        <v>85</v>
      </c>
      <c r="C159" s="150" t="s">
        <v>379</v>
      </c>
      <c r="D159" s="150" t="s">
        <v>291</v>
      </c>
      <c r="E159" s="150" t="s">
        <v>197</v>
      </c>
      <c r="F159" s="150" t="s">
        <v>198</v>
      </c>
      <c r="G159" s="150" t="s">
        <v>298</v>
      </c>
      <c r="H159" s="150" t="s">
        <v>299</v>
      </c>
      <c r="I159" s="77">
        <v>11730</v>
      </c>
      <c r="J159" s="77">
        <v>11730</v>
      </c>
      <c r="K159" s="23"/>
      <c r="L159" s="23"/>
      <c r="M159" s="108">
        <v>11730</v>
      </c>
      <c r="N159" s="23"/>
      <c r="O159" s="77"/>
      <c r="P159" s="77"/>
      <c r="Q159" s="77"/>
      <c r="R159" s="77"/>
      <c r="S159" s="77"/>
      <c r="T159" s="77"/>
      <c r="U159" s="77"/>
      <c r="V159" s="77"/>
      <c r="W159" s="77"/>
      <c r="X159" s="77"/>
    </row>
    <row r="160" customHeight="1" spans="1:24">
      <c r="A160" s="150" t="s">
        <v>70</v>
      </c>
      <c r="B160" s="150" t="s">
        <v>85</v>
      </c>
      <c r="C160" s="150" t="s">
        <v>379</v>
      </c>
      <c r="D160" s="150" t="s">
        <v>291</v>
      </c>
      <c r="E160" s="150" t="s">
        <v>197</v>
      </c>
      <c r="F160" s="150" t="s">
        <v>198</v>
      </c>
      <c r="G160" s="150" t="s">
        <v>298</v>
      </c>
      <c r="H160" s="150" t="s">
        <v>299</v>
      </c>
      <c r="I160" s="77">
        <v>26352.72</v>
      </c>
      <c r="J160" s="77">
        <v>26352.72</v>
      </c>
      <c r="K160" s="23"/>
      <c r="L160" s="23"/>
      <c r="M160" s="108">
        <v>26352.72</v>
      </c>
      <c r="N160" s="23"/>
      <c r="O160" s="77"/>
      <c r="P160" s="77"/>
      <c r="Q160" s="77"/>
      <c r="R160" s="77"/>
      <c r="S160" s="77"/>
      <c r="T160" s="77"/>
      <c r="U160" s="77"/>
      <c r="V160" s="77"/>
      <c r="W160" s="77"/>
      <c r="X160" s="77"/>
    </row>
    <row r="161" customHeight="1" spans="1:24">
      <c r="A161" s="150" t="s">
        <v>70</v>
      </c>
      <c r="B161" s="150" t="s">
        <v>85</v>
      </c>
      <c r="C161" s="150" t="s">
        <v>380</v>
      </c>
      <c r="D161" s="150" t="s">
        <v>216</v>
      </c>
      <c r="E161" s="150" t="s">
        <v>215</v>
      </c>
      <c r="F161" s="150" t="s">
        <v>216</v>
      </c>
      <c r="G161" s="150" t="s">
        <v>301</v>
      </c>
      <c r="H161" s="150" t="s">
        <v>216</v>
      </c>
      <c r="I161" s="77">
        <v>849117.36</v>
      </c>
      <c r="J161" s="77">
        <v>849117.36</v>
      </c>
      <c r="K161" s="23"/>
      <c r="L161" s="23"/>
      <c r="M161" s="108">
        <v>849117.36</v>
      </c>
      <c r="N161" s="23"/>
      <c r="O161" s="77"/>
      <c r="P161" s="77"/>
      <c r="Q161" s="77"/>
      <c r="R161" s="77"/>
      <c r="S161" s="77"/>
      <c r="T161" s="77"/>
      <c r="U161" s="77"/>
      <c r="V161" s="77"/>
      <c r="W161" s="77"/>
      <c r="X161" s="77"/>
    </row>
    <row r="162" customHeight="1" spans="1:24">
      <c r="A162" s="150" t="s">
        <v>70</v>
      </c>
      <c r="B162" s="150" t="s">
        <v>85</v>
      </c>
      <c r="C162" s="150" t="s">
        <v>381</v>
      </c>
      <c r="D162" s="150" t="s">
        <v>362</v>
      </c>
      <c r="E162" s="150" t="s">
        <v>136</v>
      </c>
      <c r="F162" s="150" t="s">
        <v>137</v>
      </c>
      <c r="G162" s="150" t="s">
        <v>338</v>
      </c>
      <c r="H162" s="150" t="s">
        <v>339</v>
      </c>
      <c r="I162" s="77">
        <v>7410</v>
      </c>
      <c r="J162" s="77">
        <v>7410</v>
      </c>
      <c r="K162" s="23"/>
      <c r="L162" s="23"/>
      <c r="M162" s="108">
        <v>7410</v>
      </c>
      <c r="N162" s="23"/>
      <c r="O162" s="77"/>
      <c r="P162" s="77"/>
      <c r="Q162" s="77"/>
      <c r="R162" s="77"/>
      <c r="S162" s="77"/>
      <c r="T162" s="77"/>
      <c r="U162" s="77"/>
      <c r="V162" s="77"/>
      <c r="W162" s="77"/>
      <c r="X162" s="77"/>
    </row>
    <row r="163" customHeight="1" spans="1:24">
      <c r="A163" s="150" t="s">
        <v>70</v>
      </c>
      <c r="B163" s="150" t="s">
        <v>85</v>
      </c>
      <c r="C163" s="150" t="s">
        <v>382</v>
      </c>
      <c r="D163" s="150" t="s">
        <v>311</v>
      </c>
      <c r="E163" s="150" t="s">
        <v>128</v>
      </c>
      <c r="F163" s="150" t="s">
        <v>129</v>
      </c>
      <c r="G163" s="150" t="s">
        <v>312</v>
      </c>
      <c r="H163" s="150" t="s">
        <v>313</v>
      </c>
      <c r="I163" s="77">
        <v>25000</v>
      </c>
      <c r="J163" s="77">
        <v>25000</v>
      </c>
      <c r="K163" s="23"/>
      <c r="L163" s="23"/>
      <c r="M163" s="108">
        <v>25000</v>
      </c>
      <c r="N163" s="23"/>
      <c r="O163" s="77"/>
      <c r="P163" s="77"/>
      <c r="Q163" s="77"/>
      <c r="R163" s="77"/>
      <c r="S163" s="77"/>
      <c r="T163" s="77"/>
      <c r="U163" s="77"/>
      <c r="V163" s="77"/>
      <c r="W163" s="77"/>
      <c r="X163" s="77"/>
    </row>
    <row r="164" customHeight="1" spans="1:24">
      <c r="A164" s="150" t="s">
        <v>70</v>
      </c>
      <c r="B164" s="150" t="s">
        <v>85</v>
      </c>
      <c r="C164" s="150" t="s">
        <v>383</v>
      </c>
      <c r="D164" s="150" t="s">
        <v>337</v>
      </c>
      <c r="E164" s="150" t="s">
        <v>128</v>
      </c>
      <c r="F164" s="150" t="s">
        <v>129</v>
      </c>
      <c r="G164" s="150" t="s">
        <v>338</v>
      </c>
      <c r="H164" s="150" t="s">
        <v>339</v>
      </c>
      <c r="I164" s="77">
        <v>536495</v>
      </c>
      <c r="J164" s="77">
        <v>536495</v>
      </c>
      <c r="K164" s="23"/>
      <c r="L164" s="23"/>
      <c r="M164" s="108">
        <v>536495</v>
      </c>
      <c r="N164" s="23"/>
      <c r="O164" s="77"/>
      <c r="P164" s="77"/>
      <c r="Q164" s="77"/>
      <c r="R164" s="77"/>
      <c r="S164" s="77"/>
      <c r="T164" s="77"/>
      <c r="U164" s="77"/>
      <c r="V164" s="77"/>
      <c r="W164" s="77"/>
      <c r="X164" s="77"/>
    </row>
    <row r="165" customHeight="1" spans="1:24">
      <c r="A165" s="150" t="s">
        <v>70</v>
      </c>
      <c r="B165" s="150" t="s">
        <v>87</v>
      </c>
      <c r="C165" s="150" t="s">
        <v>384</v>
      </c>
      <c r="D165" s="150" t="s">
        <v>331</v>
      </c>
      <c r="E165" s="150" t="s">
        <v>163</v>
      </c>
      <c r="F165" s="150" t="s">
        <v>164</v>
      </c>
      <c r="G165" s="150" t="s">
        <v>284</v>
      </c>
      <c r="H165" s="150" t="s">
        <v>285</v>
      </c>
      <c r="I165" s="77">
        <v>1171752</v>
      </c>
      <c r="J165" s="77">
        <v>1171752</v>
      </c>
      <c r="K165" s="23"/>
      <c r="L165" s="23"/>
      <c r="M165" s="108">
        <v>1171752</v>
      </c>
      <c r="N165" s="23"/>
      <c r="O165" s="77"/>
      <c r="P165" s="77"/>
      <c r="Q165" s="77"/>
      <c r="R165" s="77"/>
      <c r="S165" s="77"/>
      <c r="T165" s="77"/>
      <c r="U165" s="77"/>
      <c r="V165" s="77"/>
      <c r="W165" s="77"/>
      <c r="X165" s="77"/>
    </row>
    <row r="166" customHeight="1" spans="1:24">
      <c r="A166" s="150" t="s">
        <v>70</v>
      </c>
      <c r="B166" s="150" t="s">
        <v>87</v>
      </c>
      <c r="C166" s="150" t="s">
        <v>384</v>
      </c>
      <c r="D166" s="150" t="s">
        <v>331</v>
      </c>
      <c r="E166" s="150" t="s">
        <v>163</v>
      </c>
      <c r="F166" s="150" t="s">
        <v>164</v>
      </c>
      <c r="G166" s="150" t="s">
        <v>286</v>
      </c>
      <c r="H166" s="150" t="s">
        <v>287</v>
      </c>
      <c r="I166" s="77">
        <v>253980</v>
      </c>
      <c r="J166" s="77">
        <v>253980</v>
      </c>
      <c r="K166" s="23"/>
      <c r="L166" s="23"/>
      <c r="M166" s="108">
        <v>253980</v>
      </c>
      <c r="N166" s="23"/>
      <c r="O166" s="77"/>
      <c r="P166" s="77"/>
      <c r="Q166" s="77"/>
      <c r="R166" s="77"/>
      <c r="S166" s="77"/>
      <c r="T166" s="77"/>
      <c r="U166" s="77"/>
      <c r="V166" s="77"/>
      <c r="W166" s="77"/>
      <c r="X166" s="77"/>
    </row>
    <row r="167" customHeight="1" spans="1:24">
      <c r="A167" s="150" t="s">
        <v>70</v>
      </c>
      <c r="B167" s="150" t="s">
        <v>87</v>
      </c>
      <c r="C167" s="150" t="s">
        <v>384</v>
      </c>
      <c r="D167" s="150" t="s">
        <v>331</v>
      </c>
      <c r="E167" s="150" t="s">
        <v>163</v>
      </c>
      <c r="F167" s="150" t="s">
        <v>164</v>
      </c>
      <c r="G167" s="150" t="s">
        <v>288</v>
      </c>
      <c r="H167" s="150" t="s">
        <v>289</v>
      </c>
      <c r="I167" s="77">
        <v>97646</v>
      </c>
      <c r="J167" s="77">
        <v>97646</v>
      </c>
      <c r="K167" s="23"/>
      <c r="L167" s="23"/>
      <c r="M167" s="108">
        <v>97646</v>
      </c>
      <c r="N167" s="23"/>
      <c r="O167" s="77"/>
      <c r="P167" s="77"/>
      <c r="Q167" s="77"/>
      <c r="R167" s="77"/>
      <c r="S167" s="77"/>
      <c r="T167" s="77"/>
      <c r="U167" s="77"/>
      <c r="V167" s="77"/>
      <c r="W167" s="77"/>
      <c r="X167" s="77"/>
    </row>
    <row r="168" customHeight="1" spans="1:24">
      <c r="A168" s="150" t="s">
        <v>70</v>
      </c>
      <c r="B168" s="150" t="s">
        <v>87</v>
      </c>
      <c r="C168" s="150" t="s">
        <v>384</v>
      </c>
      <c r="D168" s="150" t="s">
        <v>331</v>
      </c>
      <c r="E168" s="150" t="s">
        <v>163</v>
      </c>
      <c r="F168" s="150" t="s">
        <v>164</v>
      </c>
      <c r="G168" s="150" t="s">
        <v>288</v>
      </c>
      <c r="H168" s="150" t="s">
        <v>289</v>
      </c>
      <c r="I168" s="77">
        <v>5376</v>
      </c>
      <c r="J168" s="77">
        <v>5376</v>
      </c>
      <c r="K168" s="23"/>
      <c r="L168" s="23"/>
      <c r="M168" s="108">
        <v>5376</v>
      </c>
      <c r="N168" s="23"/>
      <c r="O168" s="77"/>
      <c r="P168" s="77"/>
      <c r="Q168" s="77"/>
      <c r="R168" s="77"/>
      <c r="S168" s="77"/>
      <c r="T168" s="77"/>
      <c r="U168" s="77"/>
      <c r="V168" s="77"/>
      <c r="W168" s="77"/>
      <c r="X168" s="77"/>
    </row>
    <row r="169" customHeight="1" spans="1:24">
      <c r="A169" s="150" t="s">
        <v>70</v>
      </c>
      <c r="B169" s="150" t="s">
        <v>87</v>
      </c>
      <c r="C169" s="150" t="s">
        <v>384</v>
      </c>
      <c r="D169" s="150" t="s">
        <v>331</v>
      </c>
      <c r="E169" s="150" t="s">
        <v>163</v>
      </c>
      <c r="F169" s="150" t="s">
        <v>164</v>
      </c>
      <c r="G169" s="150" t="s">
        <v>332</v>
      </c>
      <c r="H169" s="150" t="s">
        <v>333</v>
      </c>
      <c r="I169" s="77">
        <v>13252</v>
      </c>
      <c r="J169" s="77">
        <v>13252</v>
      </c>
      <c r="K169" s="23"/>
      <c r="L169" s="23"/>
      <c r="M169" s="108">
        <v>13252</v>
      </c>
      <c r="N169" s="23"/>
      <c r="O169" s="77"/>
      <c r="P169" s="77"/>
      <c r="Q169" s="77"/>
      <c r="R169" s="77"/>
      <c r="S169" s="77"/>
      <c r="T169" s="77"/>
      <c r="U169" s="77"/>
      <c r="V169" s="77"/>
      <c r="W169" s="77"/>
      <c r="X169" s="77"/>
    </row>
    <row r="170" customHeight="1" spans="1:24">
      <c r="A170" s="150" t="s">
        <v>70</v>
      </c>
      <c r="B170" s="150" t="s">
        <v>87</v>
      </c>
      <c r="C170" s="150" t="s">
        <v>384</v>
      </c>
      <c r="D170" s="150" t="s">
        <v>331</v>
      </c>
      <c r="E170" s="150" t="s">
        <v>163</v>
      </c>
      <c r="F170" s="150" t="s">
        <v>164</v>
      </c>
      <c r="G170" s="150" t="s">
        <v>332</v>
      </c>
      <c r="H170" s="150" t="s">
        <v>333</v>
      </c>
      <c r="I170" s="77">
        <v>514440</v>
      </c>
      <c r="J170" s="77">
        <v>514440</v>
      </c>
      <c r="K170" s="23"/>
      <c r="L170" s="23"/>
      <c r="M170" s="108">
        <v>514440</v>
      </c>
      <c r="N170" s="23"/>
      <c r="O170" s="77"/>
      <c r="P170" s="77"/>
      <c r="Q170" s="77"/>
      <c r="R170" s="77"/>
      <c r="S170" s="77"/>
      <c r="T170" s="77"/>
      <c r="U170" s="77"/>
      <c r="V170" s="77"/>
      <c r="W170" s="77"/>
      <c r="X170" s="77"/>
    </row>
    <row r="171" customHeight="1" spans="1:24">
      <c r="A171" s="150" t="s">
        <v>70</v>
      </c>
      <c r="B171" s="150" t="s">
        <v>87</v>
      </c>
      <c r="C171" s="150" t="s">
        <v>384</v>
      </c>
      <c r="D171" s="150" t="s">
        <v>331</v>
      </c>
      <c r="E171" s="150" t="s">
        <v>163</v>
      </c>
      <c r="F171" s="150" t="s">
        <v>164</v>
      </c>
      <c r="G171" s="150" t="s">
        <v>332</v>
      </c>
      <c r="H171" s="150" t="s">
        <v>333</v>
      </c>
      <c r="I171" s="77">
        <v>275040</v>
      </c>
      <c r="J171" s="77">
        <v>275040</v>
      </c>
      <c r="K171" s="23"/>
      <c r="L171" s="23"/>
      <c r="M171" s="108">
        <v>275040</v>
      </c>
      <c r="N171" s="23"/>
      <c r="O171" s="77"/>
      <c r="P171" s="77"/>
      <c r="Q171" s="77"/>
      <c r="R171" s="77"/>
      <c r="S171" s="77"/>
      <c r="T171" s="77"/>
      <c r="U171" s="77"/>
      <c r="V171" s="77"/>
      <c r="W171" s="77"/>
      <c r="X171" s="77"/>
    </row>
    <row r="172" customHeight="1" spans="1:24">
      <c r="A172" s="150" t="s">
        <v>70</v>
      </c>
      <c r="B172" s="150" t="s">
        <v>87</v>
      </c>
      <c r="C172" s="150" t="s">
        <v>384</v>
      </c>
      <c r="D172" s="150" t="s">
        <v>331</v>
      </c>
      <c r="E172" s="150" t="s">
        <v>163</v>
      </c>
      <c r="F172" s="150" t="s">
        <v>164</v>
      </c>
      <c r="G172" s="150" t="s">
        <v>332</v>
      </c>
      <c r="H172" s="150" t="s">
        <v>333</v>
      </c>
      <c r="I172" s="77">
        <v>577440</v>
      </c>
      <c r="J172" s="77">
        <v>577440</v>
      </c>
      <c r="K172" s="23"/>
      <c r="L172" s="23"/>
      <c r="M172" s="108">
        <v>577440</v>
      </c>
      <c r="N172" s="23"/>
      <c r="O172" s="77"/>
      <c r="P172" s="77"/>
      <c r="Q172" s="77"/>
      <c r="R172" s="77"/>
      <c r="S172" s="77"/>
      <c r="T172" s="77"/>
      <c r="U172" s="77"/>
      <c r="V172" s="77"/>
      <c r="W172" s="77"/>
      <c r="X172" s="77"/>
    </row>
    <row r="173" customHeight="1" spans="1:24">
      <c r="A173" s="150" t="s">
        <v>70</v>
      </c>
      <c r="B173" s="150" t="s">
        <v>87</v>
      </c>
      <c r="C173" s="150" t="s">
        <v>384</v>
      </c>
      <c r="D173" s="150" t="s">
        <v>331</v>
      </c>
      <c r="E173" s="150" t="s">
        <v>163</v>
      </c>
      <c r="F173" s="150" t="s">
        <v>164</v>
      </c>
      <c r="G173" s="150" t="s">
        <v>332</v>
      </c>
      <c r="H173" s="150" t="s">
        <v>333</v>
      </c>
      <c r="I173" s="77">
        <v>268800</v>
      </c>
      <c r="J173" s="77">
        <v>268800</v>
      </c>
      <c r="K173" s="23"/>
      <c r="L173" s="23"/>
      <c r="M173" s="108">
        <v>268800</v>
      </c>
      <c r="N173" s="23"/>
      <c r="O173" s="77"/>
      <c r="P173" s="77"/>
      <c r="Q173" s="77"/>
      <c r="R173" s="77"/>
      <c r="S173" s="77"/>
      <c r="T173" s="77"/>
      <c r="U173" s="77"/>
      <c r="V173" s="77"/>
      <c r="W173" s="77"/>
      <c r="X173" s="77"/>
    </row>
    <row r="174" customHeight="1" spans="1:24">
      <c r="A174" s="150" t="s">
        <v>70</v>
      </c>
      <c r="B174" s="150" t="s">
        <v>87</v>
      </c>
      <c r="C174" s="150" t="s">
        <v>385</v>
      </c>
      <c r="D174" s="150" t="s">
        <v>291</v>
      </c>
      <c r="E174" s="150" t="s">
        <v>130</v>
      </c>
      <c r="F174" s="150" t="s">
        <v>131</v>
      </c>
      <c r="G174" s="150" t="s">
        <v>292</v>
      </c>
      <c r="H174" s="150" t="s">
        <v>293</v>
      </c>
      <c r="I174" s="77">
        <v>478499</v>
      </c>
      <c r="J174" s="77">
        <v>478499</v>
      </c>
      <c r="K174" s="23"/>
      <c r="L174" s="23"/>
      <c r="M174" s="108">
        <v>478499</v>
      </c>
      <c r="N174" s="23"/>
      <c r="O174" s="77"/>
      <c r="P174" s="77"/>
      <c r="Q174" s="77"/>
      <c r="R174" s="77"/>
      <c r="S174" s="77"/>
      <c r="T174" s="77"/>
      <c r="U174" s="77"/>
      <c r="V174" s="77"/>
      <c r="W174" s="77"/>
      <c r="X174" s="77"/>
    </row>
    <row r="175" customHeight="1" spans="1:24">
      <c r="A175" s="150" t="s">
        <v>70</v>
      </c>
      <c r="B175" s="150" t="s">
        <v>87</v>
      </c>
      <c r="C175" s="150" t="s">
        <v>385</v>
      </c>
      <c r="D175" s="150" t="s">
        <v>291</v>
      </c>
      <c r="E175" s="150" t="s">
        <v>193</v>
      </c>
      <c r="F175" s="150" t="s">
        <v>194</v>
      </c>
      <c r="G175" s="150" t="s">
        <v>294</v>
      </c>
      <c r="H175" s="150" t="s">
        <v>295</v>
      </c>
      <c r="I175" s="77">
        <v>58265.65</v>
      </c>
      <c r="J175" s="77">
        <v>58265.65</v>
      </c>
      <c r="K175" s="23"/>
      <c r="L175" s="23"/>
      <c r="M175" s="108">
        <v>58265.65</v>
      </c>
      <c r="N175" s="23"/>
      <c r="O175" s="77"/>
      <c r="P175" s="77"/>
      <c r="Q175" s="77"/>
      <c r="R175" s="77"/>
      <c r="S175" s="77"/>
      <c r="T175" s="77"/>
      <c r="U175" s="77"/>
      <c r="V175" s="77"/>
      <c r="W175" s="77"/>
      <c r="X175" s="77"/>
    </row>
    <row r="176" customHeight="1" spans="1:24">
      <c r="A176" s="150" t="s">
        <v>70</v>
      </c>
      <c r="B176" s="150" t="s">
        <v>87</v>
      </c>
      <c r="C176" s="150" t="s">
        <v>385</v>
      </c>
      <c r="D176" s="150" t="s">
        <v>291</v>
      </c>
      <c r="E176" s="150" t="s">
        <v>193</v>
      </c>
      <c r="F176" s="150" t="s">
        <v>194</v>
      </c>
      <c r="G176" s="150" t="s">
        <v>294</v>
      </c>
      <c r="H176" s="150" t="s">
        <v>295</v>
      </c>
      <c r="I176" s="77">
        <v>215023.63</v>
      </c>
      <c r="J176" s="77">
        <v>215023.63</v>
      </c>
      <c r="K176" s="23"/>
      <c r="L176" s="23"/>
      <c r="M176" s="108">
        <v>215023.63</v>
      </c>
      <c r="N176" s="23"/>
      <c r="O176" s="77"/>
      <c r="P176" s="77"/>
      <c r="Q176" s="77"/>
      <c r="R176" s="77"/>
      <c r="S176" s="77"/>
      <c r="T176" s="77"/>
      <c r="U176" s="77"/>
      <c r="V176" s="77"/>
      <c r="W176" s="77"/>
      <c r="X176" s="77"/>
    </row>
    <row r="177" customHeight="1" spans="1:24">
      <c r="A177" s="150" t="s">
        <v>70</v>
      </c>
      <c r="B177" s="150" t="s">
        <v>87</v>
      </c>
      <c r="C177" s="150" t="s">
        <v>385</v>
      </c>
      <c r="D177" s="150" t="s">
        <v>291</v>
      </c>
      <c r="E177" s="150" t="s">
        <v>195</v>
      </c>
      <c r="F177" s="150" t="s">
        <v>196</v>
      </c>
      <c r="G177" s="150" t="s">
        <v>296</v>
      </c>
      <c r="H177" s="150" t="s">
        <v>297</v>
      </c>
      <c r="I177" s="77">
        <v>136090.9</v>
      </c>
      <c r="J177" s="77">
        <v>136090.9</v>
      </c>
      <c r="K177" s="23"/>
      <c r="L177" s="23"/>
      <c r="M177" s="108">
        <v>136090.9</v>
      </c>
      <c r="N177" s="23"/>
      <c r="O177" s="77"/>
      <c r="P177" s="77"/>
      <c r="Q177" s="77"/>
      <c r="R177" s="77"/>
      <c r="S177" s="77"/>
      <c r="T177" s="77"/>
      <c r="U177" s="77"/>
      <c r="V177" s="77"/>
      <c r="W177" s="77"/>
      <c r="X177" s="77"/>
    </row>
    <row r="178" customHeight="1" spans="1:24">
      <c r="A178" s="150" t="s">
        <v>70</v>
      </c>
      <c r="B178" s="150" t="s">
        <v>87</v>
      </c>
      <c r="C178" s="150" t="s">
        <v>385</v>
      </c>
      <c r="D178" s="150" t="s">
        <v>291</v>
      </c>
      <c r="E178" s="150" t="s">
        <v>144</v>
      </c>
      <c r="F178" s="150" t="s">
        <v>143</v>
      </c>
      <c r="G178" s="150" t="s">
        <v>298</v>
      </c>
      <c r="H178" s="150" t="s">
        <v>299</v>
      </c>
      <c r="I178" s="77">
        <v>20934.33</v>
      </c>
      <c r="J178" s="77">
        <v>20934.33</v>
      </c>
      <c r="K178" s="23"/>
      <c r="L178" s="23"/>
      <c r="M178" s="108">
        <v>20934.33</v>
      </c>
      <c r="N178" s="23"/>
      <c r="O178" s="77"/>
      <c r="P178" s="77"/>
      <c r="Q178" s="77"/>
      <c r="R178" s="77"/>
      <c r="S178" s="77"/>
      <c r="T178" s="77"/>
      <c r="U178" s="77"/>
      <c r="V178" s="77"/>
      <c r="W178" s="77"/>
      <c r="X178" s="77"/>
    </row>
    <row r="179" customHeight="1" spans="1:24">
      <c r="A179" s="150" t="s">
        <v>70</v>
      </c>
      <c r="B179" s="150" t="s">
        <v>87</v>
      </c>
      <c r="C179" s="150" t="s">
        <v>385</v>
      </c>
      <c r="D179" s="150" t="s">
        <v>291</v>
      </c>
      <c r="E179" s="150" t="s">
        <v>197</v>
      </c>
      <c r="F179" s="150" t="s">
        <v>198</v>
      </c>
      <c r="G179" s="150" t="s">
        <v>298</v>
      </c>
      <c r="H179" s="150" t="s">
        <v>299</v>
      </c>
      <c r="I179" s="77">
        <v>6440</v>
      </c>
      <c r="J179" s="77">
        <v>6440</v>
      </c>
      <c r="K179" s="23"/>
      <c r="L179" s="23"/>
      <c r="M179" s="108">
        <v>6440</v>
      </c>
      <c r="N179" s="23"/>
      <c r="O179" s="77"/>
      <c r="P179" s="77"/>
      <c r="Q179" s="77"/>
      <c r="R179" s="77"/>
      <c r="S179" s="77"/>
      <c r="T179" s="77"/>
      <c r="U179" s="77"/>
      <c r="V179" s="77"/>
      <c r="W179" s="77"/>
      <c r="X179" s="77"/>
    </row>
    <row r="180" customHeight="1" spans="1:24">
      <c r="A180" s="150" t="s">
        <v>70</v>
      </c>
      <c r="B180" s="150" t="s">
        <v>87</v>
      </c>
      <c r="C180" s="150" t="s">
        <v>385</v>
      </c>
      <c r="D180" s="150" t="s">
        <v>291</v>
      </c>
      <c r="E180" s="150" t="s">
        <v>197</v>
      </c>
      <c r="F180" s="150" t="s">
        <v>198</v>
      </c>
      <c r="G180" s="150" t="s">
        <v>298</v>
      </c>
      <c r="H180" s="150" t="s">
        <v>299</v>
      </c>
      <c r="I180" s="77">
        <v>14468.16</v>
      </c>
      <c r="J180" s="77">
        <v>14468.16</v>
      </c>
      <c r="K180" s="23"/>
      <c r="L180" s="23"/>
      <c r="M180" s="108">
        <v>14468.16</v>
      </c>
      <c r="N180" s="23"/>
      <c r="O180" s="77"/>
      <c r="P180" s="77"/>
      <c r="Q180" s="77"/>
      <c r="R180" s="77"/>
      <c r="S180" s="77"/>
      <c r="T180" s="77"/>
      <c r="U180" s="77"/>
      <c r="V180" s="77"/>
      <c r="W180" s="77"/>
      <c r="X180" s="77"/>
    </row>
    <row r="181" customHeight="1" spans="1:24">
      <c r="A181" s="150" t="s">
        <v>70</v>
      </c>
      <c r="B181" s="150" t="s">
        <v>87</v>
      </c>
      <c r="C181" s="150" t="s">
        <v>386</v>
      </c>
      <c r="D181" s="150" t="s">
        <v>216</v>
      </c>
      <c r="E181" s="150" t="s">
        <v>215</v>
      </c>
      <c r="F181" s="150" t="s">
        <v>216</v>
      </c>
      <c r="G181" s="150" t="s">
        <v>301</v>
      </c>
      <c r="H181" s="150" t="s">
        <v>216</v>
      </c>
      <c r="I181" s="77">
        <v>439514.16</v>
      </c>
      <c r="J181" s="77">
        <v>439514.16</v>
      </c>
      <c r="K181" s="23"/>
      <c r="L181" s="23"/>
      <c r="M181" s="108">
        <v>439514.16</v>
      </c>
      <c r="N181" s="23"/>
      <c r="O181" s="77"/>
      <c r="P181" s="77"/>
      <c r="Q181" s="77"/>
      <c r="R181" s="77"/>
      <c r="S181" s="77"/>
      <c r="T181" s="77"/>
      <c r="U181" s="77"/>
      <c r="V181" s="77"/>
      <c r="W181" s="77"/>
      <c r="X181" s="77"/>
    </row>
    <row r="182" customHeight="1" spans="1:24">
      <c r="A182" s="150" t="s">
        <v>70</v>
      </c>
      <c r="B182" s="150" t="s">
        <v>87</v>
      </c>
      <c r="C182" s="150" t="s">
        <v>387</v>
      </c>
      <c r="D182" s="150" t="s">
        <v>362</v>
      </c>
      <c r="E182" s="150" t="s">
        <v>136</v>
      </c>
      <c r="F182" s="150" t="s">
        <v>137</v>
      </c>
      <c r="G182" s="150" t="s">
        <v>388</v>
      </c>
      <c r="H182" s="150" t="s">
        <v>389</v>
      </c>
      <c r="I182" s="77">
        <v>4212</v>
      </c>
      <c r="J182" s="77">
        <v>4212</v>
      </c>
      <c r="K182" s="23"/>
      <c r="L182" s="23"/>
      <c r="M182" s="108">
        <v>4212</v>
      </c>
      <c r="N182" s="23"/>
      <c r="O182" s="77"/>
      <c r="P182" s="77"/>
      <c r="Q182" s="77"/>
      <c r="R182" s="77"/>
      <c r="S182" s="77"/>
      <c r="T182" s="77"/>
      <c r="U182" s="77"/>
      <c r="V182" s="77"/>
      <c r="W182" s="77"/>
      <c r="X182" s="77"/>
    </row>
    <row r="183" customHeight="1" spans="1:24">
      <c r="A183" s="150" t="s">
        <v>70</v>
      </c>
      <c r="B183" s="150" t="s">
        <v>87</v>
      </c>
      <c r="C183" s="150" t="s">
        <v>390</v>
      </c>
      <c r="D183" s="150" t="s">
        <v>311</v>
      </c>
      <c r="E183" s="150" t="s">
        <v>128</v>
      </c>
      <c r="F183" s="150" t="s">
        <v>129</v>
      </c>
      <c r="G183" s="150" t="s">
        <v>312</v>
      </c>
      <c r="H183" s="150" t="s">
        <v>313</v>
      </c>
      <c r="I183" s="77">
        <v>14000</v>
      </c>
      <c r="J183" s="77">
        <v>14000</v>
      </c>
      <c r="K183" s="23"/>
      <c r="L183" s="23"/>
      <c r="M183" s="108">
        <v>14000</v>
      </c>
      <c r="N183" s="23"/>
      <c r="O183" s="77"/>
      <c r="P183" s="77"/>
      <c r="Q183" s="77"/>
      <c r="R183" s="77"/>
      <c r="S183" s="77"/>
      <c r="T183" s="77"/>
      <c r="U183" s="77"/>
      <c r="V183" s="77"/>
      <c r="W183" s="77"/>
      <c r="X183" s="77"/>
    </row>
    <row r="184" customHeight="1" spans="1:24">
      <c r="A184" s="150" t="s">
        <v>70</v>
      </c>
      <c r="B184" s="150" t="s">
        <v>87</v>
      </c>
      <c r="C184" s="150" t="s">
        <v>391</v>
      </c>
      <c r="D184" s="150" t="s">
        <v>337</v>
      </c>
      <c r="E184" s="150" t="s">
        <v>128</v>
      </c>
      <c r="F184" s="150" t="s">
        <v>129</v>
      </c>
      <c r="G184" s="150" t="s">
        <v>338</v>
      </c>
      <c r="H184" s="150" t="s">
        <v>339</v>
      </c>
      <c r="I184" s="77">
        <v>298670</v>
      </c>
      <c r="J184" s="77">
        <v>298670</v>
      </c>
      <c r="K184" s="23"/>
      <c r="L184" s="23"/>
      <c r="M184" s="108">
        <v>298670</v>
      </c>
      <c r="N184" s="23"/>
      <c r="O184" s="77"/>
      <c r="P184" s="77"/>
      <c r="Q184" s="77"/>
      <c r="R184" s="77"/>
      <c r="S184" s="77"/>
      <c r="T184" s="77"/>
      <c r="U184" s="77"/>
      <c r="V184" s="77"/>
      <c r="W184" s="77"/>
      <c r="X184" s="77"/>
    </row>
    <row r="185" customHeight="1" spans="1:24">
      <c r="A185" s="150" t="s">
        <v>70</v>
      </c>
      <c r="B185" s="150" t="s">
        <v>89</v>
      </c>
      <c r="C185" s="150" t="s">
        <v>392</v>
      </c>
      <c r="D185" s="150" t="s">
        <v>331</v>
      </c>
      <c r="E185" s="150" t="s">
        <v>163</v>
      </c>
      <c r="F185" s="150" t="s">
        <v>164</v>
      </c>
      <c r="G185" s="150" t="s">
        <v>284</v>
      </c>
      <c r="H185" s="150" t="s">
        <v>285</v>
      </c>
      <c r="I185" s="77">
        <v>1104396</v>
      </c>
      <c r="J185" s="77">
        <v>1104396</v>
      </c>
      <c r="K185" s="23"/>
      <c r="L185" s="23"/>
      <c r="M185" s="108">
        <v>1104396</v>
      </c>
      <c r="N185" s="23"/>
      <c r="O185" s="77"/>
      <c r="P185" s="77"/>
      <c r="Q185" s="77"/>
      <c r="R185" s="77"/>
      <c r="S185" s="77"/>
      <c r="T185" s="77"/>
      <c r="U185" s="77"/>
      <c r="V185" s="77"/>
      <c r="W185" s="77"/>
      <c r="X185" s="77"/>
    </row>
    <row r="186" customHeight="1" spans="1:24">
      <c r="A186" s="150" t="s">
        <v>70</v>
      </c>
      <c r="B186" s="150" t="s">
        <v>89</v>
      </c>
      <c r="C186" s="150" t="s">
        <v>392</v>
      </c>
      <c r="D186" s="150" t="s">
        <v>331</v>
      </c>
      <c r="E186" s="150" t="s">
        <v>163</v>
      </c>
      <c r="F186" s="150" t="s">
        <v>164</v>
      </c>
      <c r="G186" s="150" t="s">
        <v>286</v>
      </c>
      <c r="H186" s="150" t="s">
        <v>287</v>
      </c>
      <c r="I186" s="77">
        <v>242748</v>
      </c>
      <c r="J186" s="77">
        <v>242748</v>
      </c>
      <c r="K186" s="23"/>
      <c r="L186" s="23"/>
      <c r="M186" s="108">
        <v>242748</v>
      </c>
      <c r="N186" s="23"/>
      <c r="O186" s="77"/>
      <c r="P186" s="77"/>
      <c r="Q186" s="77"/>
      <c r="R186" s="77"/>
      <c r="S186" s="77"/>
      <c r="T186" s="77"/>
      <c r="U186" s="77"/>
      <c r="V186" s="77"/>
      <c r="W186" s="77"/>
      <c r="X186" s="77"/>
    </row>
    <row r="187" customHeight="1" spans="1:24">
      <c r="A187" s="150" t="s">
        <v>70</v>
      </c>
      <c r="B187" s="150" t="s">
        <v>89</v>
      </c>
      <c r="C187" s="150" t="s">
        <v>392</v>
      </c>
      <c r="D187" s="150" t="s">
        <v>331</v>
      </c>
      <c r="E187" s="150" t="s">
        <v>163</v>
      </c>
      <c r="F187" s="150" t="s">
        <v>164</v>
      </c>
      <c r="G187" s="150" t="s">
        <v>288</v>
      </c>
      <c r="H187" s="150" t="s">
        <v>289</v>
      </c>
      <c r="I187" s="77">
        <v>5937</v>
      </c>
      <c r="J187" s="77">
        <v>5937</v>
      </c>
      <c r="K187" s="23"/>
      <c r="L187" s="23"/>
      <c r="M187" s="108">
        <v>5937</v>
      </c>
      <c r="N187" s="23"/>
      <c r="O187" s="77"/>
      <c r="P187" s="77"/>
      <c r="Q187" s="77"/>
      <c r="R187" s="77"/>
      <c r="S187" s="77"/>
      <c r="T187" s="77"/>
      <c r="U187" s="77"/>
      <c r="V187" s="77"/>
      <c r="W187" s="77"/>
      <c r="X187" s="77"/>
    </row>
    <row r="188" customHeight="1" spans="1:24">
      <c r="A188" s="150" t="s">
        <v>70</v>
      </c>
      <c r="B188" s="150" t="s">
        <v>89</v>
      </c>
      <c r="C188" s="150" t="s">
        <v>392</v>
      </c>
      <c r="D188" s="150" t="s">
        <v>331</v>
      </c>
      <c r="E188" s="150" t="s">
        <v>163</v>
      </c>
      <c r="F188" s="150" t="s">
        <v>164</v>
      </c>
      <c r="G188" s="150" t="s">
        <v>288</v>
      </c>
      <c r="H188" s="150" t="s">
        <v>289</v>
      </c>
      <c r="I188" s="77">
        <v>92033</v>
      </c>
      <c r="J188" s="77">
        <v>92033</v>
      </c>
      <c r="K188" s="23"/>
      <c r="L188" s="23"/>
      <c r="M188" s="108">
        <v>92033</v>
      </c>
      <c r="N188" s="23"/>
      <c r="O188" s="77"/>
      <c r="P188" s="77"/>
      <c r="Q188" s="77"/>
      <c r="R188" s="77"/>
      <c r="S188" s="77"/>
      <c r="T188" s="77"/>
      <c r="U188" s="77"/>
      <c r="V188" s="77"/>
      <c r="W188" s="77"/>
      <c r="X188" s="77"/>
    </row>
    <row r="189" customHeight="1" spans="1:24">
      <c r="A189" s="150" t="s">
        <v>70</v>
      </c>
      <c r="B189" s="150" t="s">
        <v>89</v>
      </c>
      <c r="C189" s="150" t="s">
        <v>392</v>
      </c>
      <c r="D189" s="150" t="s">
        <v>331</v>
      </c>
      <c r="E189" s="150" t="s">
        <v>163</v>
      </c>
      <c r="F189" s="150" t="s">
        <v>164</v>
      </c>
      <c r="G189" s="150" t="s">
        <v>332</v>
      </c>
      <c r="H189" s="150" t="s">
        <v>333</v>
      </c>
      <c r="I189" s="77">
        <v>492300</v>
      </c>
      <c r="J189" s="77">
        <v>492300</v>
      </c>
      <c r="K189" s="23"/>
      <c r="L189" s="23"/>
      <c r="M189" s="108">
        <v>492300</v>
      </c>
      <c r="N189" s="23"/>
      <c r="O189" s="77"/>
      <c r="P189" s="77"/>
      <c r="Q189" s="77"/>
      <c r="R189" s="77"/>
      <c r="S189" s="77"/>
      <c r="T189" s="77"/>
      <c r="U189" s="77"/>
      <c r="V189" s="77"/>
      <c r="W189" s="77"/>
      <c r="X189" s="77"/>
    </row>
    <row r="190" customHeight="1" spans="1:24">
      <c r="A190" s="150" t="s">
        <v>70</v>
      </c>
      <c r="B190" s="150" t="s">
        <v>89</v>
      </c>
      <c r="C190" s="150" t="s">
        <v>392</v>
      </c>
      <c r="D190" s="150" t="s">
        <v>331</v>
      </c>
      <c r="E190" s="150" t="s">
        <v>163</v>
      </c>
      <c r="F190" s="150" t="s">
        <v>164</v>
      </c>
      <c r="G190" s="150" t="s">
        <v>332</v>
      </c>
      <c r="H190" s="150" t="s">
        <v>333</v>
      </c>
      <c r="I190" s="77">
        <v>259200</v>
      </c>
      <c r="J190" s="77">
        <v>259200</v>
      </c>
      <c r="K190" s="23"/>
      <c r="L190" s="23"/>
      <c r="M190" s="108">
        <v>259200</v>
      </c>
      <c r="N190" s="23"/>
      <c r="O190" s="77"/>
      <c r="P190" s="77"/>
      <c r="Q190" s="77"/>
      <c r="R190" s="77"/>
      <c r="S190" s="77"/>
      <c r="T190" s="77"/>
      <c r="U190" s="77"/>
      <c r="V190" s="77"/>
      <c r="W190" s="77"/>
      <c r="X190" s="77"/>
    </row>
    <row r="191" customHeight="1" spans="1:24">
      <c r="A191" s="150" t="s">
        <v>70</v>
      </c>
      <c r="B191" s="150" t="s">
        <v>89</v>
      </c>
      <c r="C191" s="150" t="s">
        <v>392</v>
      </c>
      <c r="D191" s="150" t="s">
        <v>331</v>
      </c>
      <c r="E191" s="150" t="s">
        <v>163</v>
      </c>
      <c r="F191" s="150" t="s">
        <v>164</v>
      </c>
      <c r="G191" s="150" t="s">
        <v>332</v>
      </c>
      <c r="H191" s="150" t="s">
        <v>333</v>
      </c>
      <c r="I191" s="77">
        <v>551832</v>
      </c>
      <c r="J191" s="77">
        <v>551832</v>
      </c>
      <c r="K191" s="23"/>
      <c r="L191" s="23"/>
      <c r="M191" s="108">
        <v>551832</v>
      </c>
      <c r="N191" s="23"/>
      <c r="O191" s="77"/>
      <c r="P191" s="77"/>
      <c r="Q191" s="77"/>
      <c r="R191" s="77"/>
      <c r="S191" s="77"/>
      <c r="T191" s="77"/>
      <c r="U191" s="77"/>
      <c r="V191" s="77"/>
      <c r="W191" s="77"/>
      <c r="X191" s="77"/>
    </row>
    <row r="192" customHeight="1" spans="1:24">
      <c r="A192" s="150" t="s">
        <v>70</v>
      </c>
      <c r="B192" s="150" t="s">
        <v>89</v>
      </c>
      <c r="C192" s="150" t="s">
        <v>392</v>
      </c>
      <c r="D192" s="150" t="s">
        <v>331</v>
      </c>
      <c r="E192" s="150" t="s">
        <v>163</v>
      </c>
      <c r="F192" s="150" t="s">
        <v>164</v>
      </c>
      <c r="G192" s="150" t="s">
        <v>332</v>
      </c>
      <c r="H192" s="150" t="s">
        <v>333</v>
      </c>
      <c r="I192" s="77">
        <v>260520</v>
      </c>
      <c r="J192" s="77">
        <v>260520</v>
      </c>
      <c r="K192" s="23"/>
      <c r="L192" s="23"/>
      <c r="M192" s="108">
        <v>260520</v>
      </c>
      <c r="N192" s="23"/>
      <c r="O192" s="77"/>
      <c r="P192" s="77"/>
      <c r="Q192" s="77"/>
      <c r="R192" s="77"/>
      <c r="S192" s="77"/>
      <c r="T192" s="77"/>
      <c r="U192" s="77"/>
      <c r="V192" s="77"/>
      <c r="W192" s="77"/>
      <c r="X192" s="77"/>
    </row>
    <row r="193" customHeight="1" spans="1:24">
      <c r="A193" s="150" t="s">
        <v>70</v>
      </c>
      <c r="B193" s="150" t="s">
        <v>89</v>
      </c>
      <c r="C193" s="150" t="s">
        <v>392</v>
      </c>
      <c r="D193" s="150" t="s">
        <v>331</v>
      </c>
      <c r="E193" s="150" t="s">
        <v>163</v>
      </c>
      <c r="F193" s="150" t="s">
        <v>164</v>
      </c>
      <c r="G193" s="150" t="s">
        <v>332</v>
      </c>
      <c r="H193" s="150" t="s">
        <v>333</v>
      </c>
      <c r="I193" s="77">
        <v>14028</v>
      </c>
      <c r="J193" s="77">
        <v>14028</v>
      </c>
      <c r="K193" s="23"/>
      <c r="L193" s="23"/>
      <c r="M193" s="108">
        <v>14028</v>
      </c>
      <c r="N193" s="23"/>
      <c r="O193" s="77"/>
      <c r="P193" s="77"/>
      <c r="Q193" s="77"/>
      <c r="R193" s="77"/>
      <c r="S193" s="77"/>
      <c r="T193" s="77"/>
      <c r="U193" s="77"/>
      <c r="V193" s="77"/>
      <c r="W193" s="77"/>
      <c r="X193" s="77"/>
    </row>
    <row r="194" customHeight="1" spans="1:24">
      <c r="A194" s="150" t="s">
        <v>70</v>
      </c>
      <c r="B194" s="150" t="s">
        <v>89</v>
      </c>
      <c r="C194" s="150" t="s">
        <v>393</v>
      </c>
      <c r="D194" s="150" t="s">
        <v>291</v>
      </c>
      <c r="E194" s="150" t="s">
        <v>130</v>
      </c>
      <c r="F194" s="150" t="s">
        <v>131</v>
      </c>
      <c r="G194" s="150" t="s">
        <v>292</v>
      </c>
      <c r="H194" s="150" t="s">
        <v>293</v>
      </c>
      <c r="I194" s="77">
        <v>454499</v>
      </c>
      <c r="J194" s="77">
        <v>454499</v>
      </c>
      <c r="K194" s="23"/>
      <c r="L194" s="23"/>
      <c r="M194" s="108">
        <v>454499</v>
      </c>
      <c r="N194" s="23"/>
      <c r="O194" s="77"/>
      <c r="P194" s="77"/>
      <c r="Q194" s="77"/>
      <c r="R194" s="77"/>
      <c r="S194" s="77"/>
      <c r="T194" s="77"/>
      <c r="U194" s="77"/>
      <c r="V194" s="77"/>
      <c r="W194" s="77"/>
      <c r="X194" s="77"/>
    </row>
    <row r="195" customHeight="1" spans="1:24">
      <c r="A195" s="150" t="s">
        <v>70</v>
      </c>
      <c r="B195" s="150" t="s">
        <v>89</v>
      </c>
      <c r="C195" s="150" t="s">
        <v>393</v>
      </c>
      <c r="D195" s="150" t="s">
        <v>291</v>
      </c>
      <c r="E195" s="150" t="s">
        <v>193</v>
      </c>
      <c r="F195" s="150" t="s">
        <v>194</v>
      </c>
      <c r="G195" s="150" t="s">
        <v>294</v>
      </c>
      <c r="H195" s="150" t="s">
        <v>295</v>
      </c>
      <c r="I195" s="77">
        <v>203932.26</v>
      </c>
      <c r="J195" s="77">
        <v>203932.26</v>
      </c>
      <c r="K195" s="23"/>
      <c r="L195" s="23"/>
      <c r="M195" s="108">
        <v>203932.26</v>
      </c>
      <c r="N195" s="23"/>
      <c r="O195" s="77"/>
      <c r="P195" s="77"/>
      <c r="Q195" s="77"/>
      <c r="R195" s="77"/>
      <c r="S195" s="77"/>
      <c r="T195" s="77"/>
      <c r="U195" s="77"/>
      <c r="V195" s="77"/>
      <c r="W195" s="77"/>
      <c r="X195" s="77"/>
    </row>
    <row r="196" customHeight="1" spans="1:24">
      <c r="A196" s="150" t="s">
        <v>70</v>
      </c>
      <c r="B196" s="150" t="s">
        <v>89</v>
      </c>
      <c r="C196" s="150" t="s">
        <v>393</v>
      </c>
      <c r="D196" s="150" t="s">
        <v>291</v>
      </c>
      <c r="E196" s="150" t="s">
        <v>193</v>
      </c>
      <c r="F196" s="150" t="s">
        <v>194</v>
      </c>
      <c r="G196" s="150" t="s">
        <v>294</v>
      </c>
      <c r="H196" s="150" t="s">
        <v>295</v>
      </c>
      <c r="I196" s="77">
        <v>49445.83</v>
      </c>
      <c r="J196" s="77">
        <v>49445.83</v>
      </c>
      <c r="K196" s="23"/>
      <c r="L196" s="23"/>
      <c r="M196" s="108">
        <v>49445.83</v>
      </c>
      <c r="N196" s="23"/>
      <c r="O196" s="77"/>
      <c r="P196" s="77"/>
      <c r="Q196" s="77"/>
      <c r="R196" s="77"/>
      <c r="S196" s="77"/>
      <c r="T196" s="77"/>
      <c r="U196" s="77"/>
      <c r="V196" s="77"/>
      <c r="W196" s="77"/>
      <c r="X196" s="77"/>
    </row>
    <row r="197" customHeight="1" spans="1:24">
      <c r="A197" s="150" t="s">
        <v>70</v>
      </c>
      <c r="B197" s="150" t="s">
        <v>89</v>
      </c>
      <c r="C197" s="150" t="s">
        <v>393</v>
      </c>
      <c r="D197" s="150" t="s">
        <v>291</v>
      </c>
      <c r="E197" s="150" t="s">
        <v>195</v>
      </c>
      <c r="F197" s="150" t="s">
        <v>196</v>
      </c>
      <c r="G197" s="150" t="s">
        <v>296</v>
      </c>
      <c r="H197" s="150" t="s">
        <v>297</v>
      </c>
      <c r="I197" s="77">
        <v>129071.05</v>
      </c>
      <c r="J197" s="77">
        <v>129071.05</v>
      </c>
      <c r="K197" s="23"/>
      <c r="L197" s="23"/>
      <c r="M197" s="108">
        <v>129071.05</v>
      </c>
      <c r="N197" s="23"/>
      <c r="O197" s="77"/>
      <c r="P197" s="77"/>
      <c r="Q197" s="77"/>
      <c r="R197" s="77"/>
      <c r="S197" s="77"/>
      <c r="T197" s="77"/>
      <c r="U197" s="77"/>
      <c r="V197" s="77"/>
      <c r="W197" s="77"/>
      <c r="X197" s="77"/>
    </row>
    <row r="198" customHeight="1" spans="1:24">
      <c r="A198" s="150" t="s">
        <v>70</v>
      </c>
      <c r="B198" s="150" t="s">
        <v>89</v>
      </c>
      <c r="C198" s="150" t="s">
        <v>393</v>
      </c>
      <c r="D198" s="150" t="s">
        <v>291</v>
      </c>
      <c r="E198" s="150" t="s">
        <v>144</v>
      </c>
      <c r="F198" s="150" t="s">
        <v>143</v>
      </c>
      <c r="G198" s="150" t="s">
        <v>298</v>
      </c>
      <c r="H198" s="150" t="s">
        <v>299</v>
      </c>
      <c r="I198" s="77">
        <v>19884.35</v>
      </c>
      <c r="J198" s="77">
        <v>19884.35</v>
      </c>
      <c r="K198" s="23"/>
      <c r="L198" s="23"/>
      <c r="M198" s="108">
        <v>19884.35</v>
      </c>
      <c r="N198" s="23"/>
      <c r="O198" s="77"/>
      <c r="P198" s="77"/>
      <c r="Q198" s="77"/>
      <c r="R198" s="77"/>
      <c r="S198" s="77"/>
      <c r="T198" s="77"/>
      <c r="U198" s="77"/>
      <c r="V198" s="77"/>
      <c r="W198" s="77"/>
      <c r="X198" s="77"/>
    </row>
    <row r="199" customHeight="1" spans="1:24">
      <c r="A199" s="150" t="s">
        <v>70</v>
      </c>
      <c r="B199" s="150" t="s">
        <v>89</v>
      </c>
      <c r="C199" s="150" t="s">
        <v>393</v>
      </c>
      <c r="D199" s="150" t="s">
        <v>291</v>
      </c>
      <c r="E199" s="150" t="s">
        <v>197</v>
      </c>
      <c r="F199" s="150" t="s">
        <v>198</v>
      </c>
      <c r="G199" s="150" t="s">
        <v>298</v>
      </c>
      <c r="H199" s="150" t="s">
        <v>299</v>
      </c>
      <c r="I199" s="77">
        <v>13951.44</v>
      </c>
      <c r="J199" s="77">
        <v>13951.44</v>
      </c>
      <c r="K199" s="23"/>
      <c r="L199" s="23"/>
      <c r="M199" s="108">
        <v>13951.44</v>
      </c>
      <c r="N199" s="23"/>
      <c r="O199" s="77"/>
      <c r="P199" s="77"/>
      <c r="Q199" s="77"/>
      <c r="R199" s="77"/>
      <c r="S199" s="77"/>
      <c r="T199" s="77"/>
      <c r="U199" s="77"/>
      <c r="V199" s="77"/>
      <c r="W199" s="77"/>
      <c r="X199" s="77"/>
    </row>
    <row r="200" customHeight="1" spans="1:24">
      <c r="A200" s="150" t="s">
        <v>70</v>
      </c>
      <c r="B200" s="150" t="s">
        <v>89</v>
      </c>
      <c r="C200" s="150" t="s">
        <v>393</v>
      </c>
      <c r="D200" s="150" t="s">
        <v>291</v>
      </c>
      <c r="E200" s="150" t="s">
        <v>197</v>
      </c>
      <c r="F200" s="150" t="s">
        <v>198</v>
      </c>
      <c r="G200" s="150" t="s">
        <v>298</v>
      </c>
      <c r="H200" s="150" t="s">
        <v>299</v>
      </c>
      <c r="I200" s="77">
        <v>6210</v>
      </c>
      <c r="J200" s="77">
        <v>6210</v>
      </c>
      <c r="K200" s="23"/>
      <c r="L200" s="23"/>
      <c r="M200" s="108">
        <v>6210</v>
      </c>
      <c r="N200" s="23"/>
      <c r="O200" s="77"/>
      <c r="P200" s="77"/>
      <c r="Q200" s="77"/>
      <c r="R200" s="77"/>
      <c r="S200" s="77"/>
      <c r="T200" s="77"/>
      <c r="U200" s="77"/>
      <c r="V200" s="77"/>
      <c r="W200" s="77"/>
      <c r="X200" s="77"/>
    </row>
    <row r="201" customHeight="1" spans="1:24">
      <c r="A201" s="150" t="s">
        <v>70</v>
      </c>
      <c r="B201" s="150" t="s">
        <v>89</v>
      </c>
      <c r="C201" s="150" t="s">
        <v>394</v>
      </c>
      <c r="D201" s="150" t="s">
        <v>216</v>
      </c>
      <c r="E201" s="150" t="s">
        <v>215</v>
      </c>
      <c r="F201" s="150" t="s">
        <v>216</v>
      </c>
      <c r="G201" s="150" t="s">
        <v>301</v>
      </c>
      <c r="H201" s="150" t="s">
        <v>216</v>
      </c>
      <c r="I201" s="77">
        <v>418634.52</v>
      </c>
      <c r="J201" s="77">
        <v>418634.52</v>
      </c>
      <c r="K201" s="23"/>
      <c r="L201" s="23"/>
      <c r="M201" s="108">
        <v>418634.52</v>
      </c>
      <c r="N201" s="23"/>
      <c r="O201" s="77"/>
      <c r="P201" s="77"/>
      <c r="Q201" s="77"/>
      <c r="R201" s="77"/>
      <c r="S201" s="77"/>
      <c r="T201" s="77"/>
      <c r="U201" s="77"/>
      <c r="V201" s="77"/>
      <c r="W201" s="77"/>
      <c r="X201" s="77"/>
    </row>
    <row r="202" customHeight="1" spans="1:24">
      <c r="A202" s="150" t="s">
        <v>70</v>
      </c>
      <c r="B202" s="150" t="s">
        <v>89</v>
      </c>
      <c r="C202" s="150" t="s">
        <v>395</v>
      </c>
      <c r="D202" s="150" t="s">
        <v>311</v>
      </c>
      <c r="E202" s="150" t="s">
        <v>128</v>
      </c>
      <c r="F202" s="150" t="s">
        <v>129</v>
      </c>
      <c r="G202" s="150" t="s">
        <v>312</v>
      </c>
      <c r="H202" s="150" t="s">
        <v>313</v>
      </c>
      <c r="I202" s="77">
        <v>13000</v>
      </c>
      <c r="J202" s="77">
        <v>13000</v>
      </c>
      <c r="K202" s="23"/>
      <c r="L202" s="23"/>
      <c r="M202" s="108">
        <v>13000</v>
      </c>
      <c r="N202" s="23"/>
      <c r="O202" s="77"/>
      <c r="P202" s="77"/>
      <c r="Q202" s="77"/>
      <c r="R202" s="77"/>
      <c r="S202" s="77"/>
      <c r="T202" s="77"/>
      <c r="U202" s="77"/>
      <c r="V202" s="77"/>
      <c r="W202" s="77"/>
      <c r="X202" s="77"/>
    </row>
    <row r="203" customHeight="1" spans="1:24">
      <c r="A203" s="150" t="s">
        <v>70</v>
      </c>
      <c r="B203" s="150" t="s">
        <v>89</v>
      </c>
      <c r="C203" s="150" t="s">
        <v>396</v>
      </c>
      <c r="D203" s="150" t="s">
        <v>337</v>
      </c>
      <c r="E203" s="150" t="s">
        <v>128</v>
      </c>
      <c r="F203" s="150" t="s">
        <v>129</v>
      </c>
      <c r="G203" s="150" t="s">
        <v>338</v>
      </c>
      <c r="H203" s="150" t="s">
        <v>339</v>
      </c>
      <c r="I203" s="77">
        <v>278995</v>
      </c>
      <c r="J203" s="77">
        <v>278995</v>
      </c>
      <c r="K203" s="23"/>
      <c r="L203" s="23"/>
      <c r="M203" s="108">
        <v>278995</v>
      </c>
      <c r="N203" s="23"/>
      <c r="O203" s="77"/>
      <c r="P203" s="77"/>
      <c r="Q203" s="77"/>
      <c r="R203" s="77"/>
      <c r="S203" s="77"/>
      <c r="T203" s="77"/>
      <c r="U203" s="77"/>
      <c r="V203" s="77"/>
      <c r="W203" s="77"/>
      <c r="X203" s="77"/>
    </row>
    <row r="204" customHeight="1" spans="1:24">
      <c r="A204" s="150" t="s">
        <v>70</v>
      </c>
      <c r="B204" s="150" t="s">
        <v>91</v>
      </c>
      <c r="C204" s="150" t="s">
        <v>397</v>
      </c>
      <c r="D204" s="150" t="s">
        <v>331</v>
      </c>
      <c r="E204" s="150" t="s">
        <v>163</v>
      </c>
      <c r="F204" s="150" t="s">
        <v>164</v>
      </c>
      <c r="G204" s="150" t="s">
        <v>284</v>
      </c>
      <c r="H204" s="150" t="s">
        <v>285</v>
      </c>
      <c r="I204" s="77">
        <v>572808</v>
      </c>
      <c r="J204" s="77">
        <v>572808</v>
      </c>
      <c r="K204" s="23"/>
      <c r="L204" s="23"/>
      <c r="M204" s="108">
        <v>572808</v>
      </c>
      <c r="N204" s="23"/>
      <c r="O204" s="77"/>
      <c r="P204" s="77"/>
      <c r="Q204" s="77"/>
      <c r="R204" s="77"/>
      <c r="S204" s="77"/>
      <c r="T204" s="77"/>
      <c r="U204" s="77"/>
      <c r="V204" s="77"/>
      <c r="W204" s="77"/>
      <c r="X204" s="77"/>
    </row>
    <row r="205" customHeight="1" spans="1:24">
      <c r="A205" s="150" t="s">
        <v>70</v>
      </c>
      <c r="B205" s="150" t="s">
        <v>91</v>
      </c>
      <c r="C205" s="150" t="s">
        <v>397</v>
      </c>
      <c r="D205" s="150" t="s">
        <v>331</v>
      </c>
      <c r="E205" s="150" t="s">
        <v>163</v>
      </c>
      <c r="F205" s="150" t="s">
        <v>164</v>
      </c>
      <c r="G205" s="150" t="s">
        <v>286</v>
      </c>
      <c r="H205" s="150" t="s">
        <v>287</v>
      </c>
      <c r="I205" s="77">
        <v>134652</v>
      </c>
      <c r="J205" s="77">
        <v>134652</v>
      </c>
      <c r="K205" s="23"/>
      <c r="L205" s="23"/>
      <c r="M205" s="108">
        <v>134652</v>
      </c>
      <c r="N205" s="23"/>
      <c r="O205" s="77"/>
      <c r="P205" s="77"/>
      <c r="Q205" s="77"/>
      <c r="R205" s="77"/>
      <c r="S205" s="77"/>
      <c r="T205" s="77"/>
      <c r="U205" s="77"/>
      <c r="V205" s="77"/>
      <c r="W205" s="77"/>
      <c r="X205" s="77"/>
    </row>
    <row r="206" customHeight="1" spans="1:24">
      <c r="A206" s="150" t="s">
        <v>70</v>
      </c>
      <c r="B206" s="150" t="s">
        <v>91</v>
      </c>
      <c r="C206" s="150" t="s">
        <v>397</v>
      </c>
      <c r="D206" s="150" t="s">
        <v>331</v>
      </c>
      <c r="E206" s="150" t="s">
        <v>163</v>
      </c>
      <c r="F206" s="150" t="s">
        <v>164</v>
      </c>
      <c r="G206" s="150" t="s">
        <v>288</v>
      </c>
      <c r="H206" s="150" t="s">
        <v>289</v>
      </c>
      <c r="I206" s="77">
        <v>47734</v>
      </c>
      <c r="J206" s="77">
        <v>47734</v>
      </c>
      <c r="K206" s="23"/>
      <c r="L206" s="23"/>
      <c r="M206" s="108">
        <v>47734</v>
      </c>
      <c r="N206" s="23"/>
      <c r="O206" s="77"/>
      <c r="P206" s="77"/>
      <c r="Q206" s="77"/>
      <c r="R206" s="77"/>
      <c r="S206" s="77"/>
      <c r="T206" s="77"/>
      <c r="U206" s="77"/>
      <c r="V206" s="77"/>
      <c r="W206" s="77"/>
      <c r="X206" s="77"/>
    </row>
    <row r="207" customHeight="1" spans="1:24">
      <c r="A207" s="150" t="s">
        <v>70</v>
      </c>
      <c r="B207" s="150" t="s">
        <v>91</v>
      </c>
      <c r="C207" s="150" t="s">
        <v>397</v>
      </c>
      <c r="D207" s="150" t="s">
        <v>331</v>
      </c>
      <c r="E207" s="150" t="s">
        <v>163</v>
      </c>
      <c r="F207" s="150" t="s">
        <v>164</v>
      </c>
      <c r="G207" s="150" t="s">
        <v>332</v>
      </c>
      <c r="H207" s="150" t="s">
        <v>333</v>
      </c>
      <c r="I207" s="77">
        <v>302580</v>
      </c>
      <c r="J207" s="77">
        <v>302580</v>
      </c>
      <c r="K207" s="23"/>
      <c r="L207" s="23"/>
      <c r="M207" s="108">
        <v>302580</v>
      </c>
      <c r="N207" s="23"/>
      <c r="O207" s="77"/>
      <c r="P207" s="77"/>
      <c r="Q207" s="77"/>
      <c r="R207" s="77"/>
      <c r="S207" s="77"/>
      <c r="T207" s="77"/>
      <c r="U207" s="77"/>
      <c r="V207" s="77"/>
      <c r="W207" s="77"/>
      <c r="X207" s="77"/>
    </row>
    <row r="208" customHeight="1" spans="1:24">
      <c r="A208" s="150" t="s">
        <v>70</v>
      </c>
      <c r="B208" s="150" t="s">
        <v>91</v>
      </c>
      <c r="C208" s="150" t="s">
        <v>397</v>
      </c>
      <c r="D208" s="150" t="s">
        <v>331</v>
      </c>
      <c r="E208" s="150" t="s">
        <v>163</v>
      </c>
      <c r="F208" s="150" t="s">
        <v>164</v>
      </c>
      <c r="G208" s="150" t="s">
        <v>332</v>
      </c>
      <c r="H208" s="150" t="s">
        <v>333</v>
      </c>
      <c r="I208" s="77">
        <v>144000</v>
      </c>
      <c r="J208" s="77">
        <v>144000</v>
      </c>
      <c r="K208" s="23"/>
      <c r="L208" s="23"/>
      <c r="M208" s="108">
        <v>144000</v>
      </c>
      <c r="N208" s="23"/>
      <c r="O208" s="77"/>
      <c r="P208" s="77"/>
      <c r="Q208" s="77"/>
      <c r="R208" s="77"/>
      <c r="S208" s="77"/>
      <c r="T208" s="77"/>
      <c r="U208" s="77"/>
      <c r="V208" s="77"/>
      <c r="W208" s="77"/>
      <c r="X208" s="77"/>
    </row>
    <row r="209" customHeight="1" spans="1:24">
      <c r="A209" s="150" t="s">
        <v>70</v>
      </c>
      <c r="B209" s="150" t="s">
        <v>91</v>
      </c>
      <c r="C209" s="150" t="s">
        <v>397</v>
      </c>
      <c r="D209" s="150" t="s">
        <v>331</v>
      </c>
      <c r="E209" s="150" t="s">
        <v>163</v>
      </c>
      <c r="F209" s="150" t="s">
        <v>164</v>
      </c>
      <c r="G209" s="150" t="s">
        <v>332</v>
      </c>
      <c r="H209" s="150" t="s">
        <v>333</v>
      </c>
      <c r="I209" s="77">
        <v>5278</v>
      </c>
      <c r="J209" s="77">
        <v>5278</v>
      </c>
      <c r="K209" s="23"/>
      <c r="L209" s="23"/>
      <c r="M209" s="108">
        <v>5278</v>
      </c>
      <c r="N209" s="23"/>
      <c r="O209" s="77"/>
      <c r="P209" s="77"/>
      <c r="Q209" s="77"/>
      <c r="R209" s="77"/>
      <c r="S209" s="77"/>
      <c r="T209" s="77"/>
      <c r="U209" s="77"/>
      <c r="V209" s="77"/>
      <c r="W209" s="77"/>
      <c r="X209" s="77"/>
    </row>
    <row r="210" customHeight="1" spans="1:24">
      <c r="A210" s="150" t="s">
        <v>70</v>
      </c>
      <c r="B210" s="150" t="s">
        <v>91</v>
      </c>
      <c r="C210" s="150" t="s">
        <v>397</v>
      </c>
      <c r="D210" s="150" t="s">
        <v>331</v>
      </c>
      <c r="E210" s="150" t="s">
        <v>163</v>
      </c>
      <c r="F210" s="150" t="s">
        <v>164</v>
      </c>
      <c r="G210" s="150" t="s">
        <v>332</v>
      </c>
      <c r="H210" s="150" t="s">
        <v>333</v>
      </c>
      <c r="I210" s="77">
        <v>271920</v>
      </c>
      <c r="J210" s="77">
        <v>271920</v>
      </c>
      <c r="K210" s="23"/>
      <c r="L210" s="23"/>
      <c r="M210" s="108">
        <v>271920</v>
      </c>
      <c r="N210" s="23"/>
      <c r="O210" s="77"/>
      <c r="P210" s="77"/>
      <c r="Q210" s="77"/>
      <c r="R210" s="77"/>
      <c r="S210" s="77"/>
      <c r="T210" s="77"/>
      <c r="U210" s="77"/>
      <c r="V210" s="77"/>
      <c r="W210" s="77"/>
      <c r="X210" s="77"/>
    </row>
    <row r="211" customHeight="1" spans="1:24">
      <c r="A211" s="150" t="s">
        <v>70</v>
      </c>
      <c r="B211" s="150" t="s">
        <v>91</v>
      </c>
      <c r="C211" s="150" t="s">
        <v>397</v>
      </c>
      <c r="D211" s="150" t="s">
        <v>331</v>
      </c>
      <c r="E211" s="150" t="s">
        <v>163</v>
      </c>
      <c r="F211" s="150" t="s">
        <v>164</v>
      </c>
      <c r="G211" s="150" t="s">
        <v>332</v>
      </c>
      <c r="H211" s="150" t="s">
        <v>333</v>
      </c>
      <c r="I211" s="77">
        <v>143472</v>
      </c>
      <c r="J211" s="77">
        <v>143472</v>
      </c>
      <c r="K211" s="23"/>
      <c r="L211" s="23"/>
      <c r="M211" s="108">
        <v>143472</v>
      </c>
      <c r="N211" s="23"/>
      <c r="O211" s="77"/>
      <c r="P211" s="77"/>
      <c r="Q211" s="77"/>
      <c r="R211" s="77"/>
      <c r="S211" s="77"/>
      <c r="T211" s="77"/>
      <c r="U211" s="77"/>
      <c r="V211" s="77"/>
      <c r="W211" s="77"/>
      <c r="X211" s="77"/>
    </row>
    <row r="212" customHeight="1" spans="1:24">
      <c r="A212" s="150" t="s">
        <v>70</v>
      </c>
      <c r="B212" s="150" t="s">
        <v>91</v>
      </c>
      <c r="C212" s="150" t="s">
        <v>398</v>
      </c>
      <c r="D212" s="150" t="s">
        <v>291</v>
      </c>
      <c r="E212" s="150" t="s">
        <v>130</v>
      </c>
      <c r="F212" s="150" t="s">
        <v>131</v>
      </c>
      <c r="G212" s="150" t="s">
        <v>292</v>
      </c>
      <c r="H212" s="150" t="s">
        <v>293</v>
      </c>
      <c r="I212" s="77">
        <v>244268</v>
      </c>
      <c r="J212" s="77">
        <v>244268</v>
      </c>
      <c r="K212" s="23"/>
      <c r="L212" s="23"/>
      <c r="M212" s="108">
        <v>244268</v>
      </c>
      <c r="N212" s="23"/>
      <c r="O212" s="77"/>
      <c r="P212" s="77"/>
      <c r="Q212" s="77"/>
      <c r="R212" s="77"/>
      <c r="S212" s="77"/>
      <c r="T212" s="77"/>
      <c r="U212" s="77"/>
      <c r="V212" s="77"/>
      <c r="W212" s="77"/>
      <c r="X212" s="77"/>
    </row>
    <row r="213" customHeight="1" spans="1:24">
      <c r="A213" s="150" t="s">
        <v>70</v>
      </c>
      <c r="B213" s="150" t="s">
        <v>91</v>
      </c>
      <c r="C213" s="150" t="s">
        <v>398</v>
      </c>
      <c r="D213" s="150" t="s">
        <v>291</v>
      </c>
      <c r="E213" s="150" t="s">
        <v>193</v>
      </c>
      <c r="F213" s="150" t="s">
        <v>194</v>
      </c>
      <c r="G213" s="150" t="s">
        <v>294</v>
      </c>
      <c r="H213" s="150" t="s">
        <v>295</v>
      </c>
      <c r="I213" s="77">
        <v>7426.59</v>
      </c>
      <c r="J213" s="77">
        <v>7426.59</v>
      </c>
      <c r="K213" s="23"/>
      <c r="L213" s="23"/>
      <c r="M213" s="108">
        <v>7426.59</v>
      </c>
      <c r="N213" s="23"/>
      <c r="O213" s="77"/>
      <c r="P213" s="77"/>
      <c r="Q213" s="77"/>
      <c r="R213" s="77"/>
      <c r="S213" s="77"/>
      <c r="T213" s="77"/>
      <c r="U213" s="77"/>
      <c r="V213" s="77"/>
      <c r="W213" s="77"/>
      <c r="X213" s="77"/>
    </row>
    <row r="214" customHeight="1" spans="1:24">
      <c r="A214" s="150" t="s">
        <v>70</v>
      </c>
      <c r="B214" s="150" t="s">
        <v>91</v>
      </c>
      <c r="C214" s="150" t="s">
        <v>398</v>
      </c>
      <c r="D214" s="150" t="s">
        <v>291</v>
      </c>
      <c r="E214" s="150" t="s">
        <v>193</v>
      </c>
      <c r="F214" s="150" t="s">
        <v>194</v>
      </c>
      <c r="G214" s="150" t="s">
        <v>294</v>
      </c>
      <c r="H214" s="150" t="s">
        <v>295</v>
      </c>
      <c r="I214" s="77">
        <v>109231.24</v>
      </c>
      <c r="J214" s="77">
        <v>109231.24</v>
      </c>
      <c r="K214" s="23"/>
      <c r="L214" s="23"/>
      <c r="M214" s="108">
        <v>109231.24</v>
      </c>
      <c r="N214" s="23"/>
      <c r="O214" s="77"/>
      <c r="P214" s="77"/>
      <c r="Q214" s="77"/>
      <c r="R214" s="77"/>
      <c r="S214" s="77"/>
      <c r="T214" s="77"/>
      <c r="U214" s="77"/>
      <c r="V214" s="77"/>
      <c r="W214" s="77"/>
      <c r="X214" s="77"/>
    </row>
    <row r="215" customHeight="1" spans="1:24">
      <c r="A215" s="150" t="s">
        <v>70</v>
      </c>
      <c r="B215" s="150" t="s">
        <v>91</v>
      </c>
      <c r="C215" s="150" t="s">
        <v>398</v>
      </c>
      <c r="D215" s="150" t="s">
        <v>291</v>
      </c>
      <c r="E215" s="150" t="s">
        <v>195</v>
      </c>
      <c r="F215" s="150" t="s">
        <v>196</v>
      </c>
      <c r="G215" s="150" t="s">
        <v>296</v>
      </c>
      <c r="H215" s="150" t="s">
        <v>297</v>
      </c>
      <c r="I215" s="77">
        <v>69133.7</v>
      </c>
      <c r="J215" s="77">
        <v>69133.7</v>
      </c>
      <c r="K215" s="23"/>
      <c r="L215" s="23"/>
      <c r="M215" s="108">
        <v>69133.7</v>
      </c>
      <c r="N215" s="23"/>
      <c r="O215" s="77"/>
      <c r="P215" s="77"/>
      <c r="Q215" s="77"/>
      <c r="R215" s="77"/>
      <c r="S215" s="77"/>
      <c r="T215" s="77"/>
      <c r="U215" s="77"/>
      <c r="V215" s="77"/>
      <c r="W215" s="77"/>
      <c r="X215" s="77"/>
    </row>
    <row r="216" customHeight="1" spans="1:24">
      <c r="A216" s="150" t="s">
        <v>70</v>
      </c>
      <c r="B216" s="150" t="s">
        <v>91</v>
      </c>
      <c r="C216" s="150" t="s">
        <v>398</v>
      </c>
      <c r="D216" s="150" t="s">
        <v>291</v>
      </c>
      <c r="E216" s="150" t="s">
        <v>144</v>
      </c>
      <c r="F216" s="150" t="s">
        <v>143</v>
      </c>
      <c r="G216" s="150" t="s">
        <v>298</v>
      </c>
      <c r="H216" s="150" t="s">
        <v>299</v>
      </c>
      <c r="I216" s="77">
        <v>10686.72</v>
      </c>
      <c r="J216" s="77">
        <v>10686.72</v>
      </c>
      <c r="K216" s="23"/>
      <c r="L216" s="23"/>
      <c r="M216" s="108">
        <v>10686.72</v>
      </c>
      <c r="N216" s="23"/>
      <c r="O216" s="77"/>
      <c r="P216" s="77"/>
      <c r="Q216" s="77"/>
      <c r="R216" s="77"/>
      <c r="S216" s="77"/>
      <c r="T216" s="77"/>
      <c r="U216" s="77"/>
      <c r="V216" s="77"/>
      <c r="W216" s="77"/>
      <c r="X216" s="77"/>
    </row>
    <row r="217" customHeight="1" spans="1:24">
      <c r="A217" s="150" t="s">
        <v>70</v>
      </c>
      <c r="B217" s="150" t="s">
        <v>91</v>
      </c>
      <c r="C217" s="150" t="s">
        <v>398</v>
      </c>
      <c r="D217" s="150" t="s">
        <v>291</v>
      </c>
      <c r="E217" s="150" t="s">
        <v>197</v>
      </c>
      <c r="F217" s="150" t="s">
        <v>198</v>
      </c>
      <c r="G217" s="150" t="s">
        <v>298</v>
      </c>
      <c r="H217" s="150" t="s">
        <v>299</v>
      </c>
      <c r="I217" s="77">
        <v>7750.8</v>
      </c>
      <c r="J217" s="77">
        <v>7750.8</v>
      </c>
      <c r="K217" s="23"/>
      <c r="L217" s="23"/>
      <c r="M217" s="108">
        <v>7750.8</v>
      </c>
      <c r="N217" s="23"/>
      <c r="O217" s="77"/>
      <c r="P217" s="77"/>
      <c r="Q217" s="77"/>
      <c r="R217" s="77"/>
      <c r="S217" s="77"/>
      <c r="T217" s="77"/>
      <c r="U217" s="77"/>
      <c r="V217" s="77"/>
      <c r="W217" s="77"/>
      <c r="X217" s="77"/>
    </row>
    <row r="218" customHeight="1" spans="1:24">
      <c r="A218" s="150" t="s">
        <v>70</v>
      </c>
      <c r="B218" s="150" t="s">
        <v>91</v>
      </c>
      <c r="C218" s="150" t="s">
        <v>398</v>
      </c>
      <c r="D218" s="150" t="s">
        <v>291</v>
      </c>
      <c r="E218" s="150" t="s">
        <v>197</v>
      </c>
      <c r="F218" s="150" t="s">
        <v>198</v>
      </c>
      <c r="G218" s="150" t="s">
        <v>298</v>
      </c>
      <c r="H218" s="150" t="s">
        <v>299</v>
      </c>
      <c r="I218" s="77">
        <v>3450</v>
      </c>
      <c r="J218" s="77">
        <v>3450</v>
      </c>
      <c r="K218" s="23"/>
      <c r="L218" s="23"/>
      <c r="M218" s="108">
        <v>3450</v>
      </c>
      <c r="N218" s="23"/>
      <c r="O218" s="77"/>
      <c r="P218" s="77"/>
      <c r="Q218" s="77"/>
      <c r="R218" s="77"/>
      <c r="S218" s="77"/>
      <c r="T218" s="77"/>
      <c r="U218" s="77"/>
      <c r="V218" s="77"/>
      <c r="W218" s="77"/>
      <c r="X218" s="77"/>
    </row>
    <row r="219" customHeight="1" spans="1:24">
      <c r="A219" s="150" t="s">
        <v>70</v>
      </c>
      <c r="B219" s="150" t="s">
        <v>91</v>
      </c>
      <c r="C219" s="150" t="s">
        <v>399</v>
      </c>
      <c r="D219" s="150" t="s">
        <v>216</v>
      </c>
      <c r="E219" s="150" t="s">
        <v>215</v>
      </c>
      <c r="F219" s="150" t="s">
        <v>216</v>
      </c>
      <c r="G219" s="150" t="s">
        <v>301</v>
      </c>
      <c r="H219" s="150" t="s">
        <v>216</v>
      </c>
      <c r="I219" s="77">
        <v>226400.88</v>
      </c>
      <c r="J219" s="77">
        <v>226400.88</v>
      </c>
      <c r="K219" s="23"/>
      <c r="L219" s="23"/>
      <c r="M219" s="108">
        <v>226400.88</v>
      </c>
      <c r="N219" s="23"/>
      <c r="O219" s="77"/>
      <c r="P219" s="77"/>
      <c r="Q219" s="77"/>
      <c r="R219" s="77"/>
      <c r="S219" s="77"/>
      <c r="T219" s="77"/>
      <c r="U219" s="77"/>
      <c r="V219" s="77"/>
      <c r="W219" s="77"/>
      <c r="X219" s="77"/>
    </row>
    <row r="220" customHeight="1" spans="1:24">
      <c r="A220" s="150" t="s">
        <v>70</v>
      </c>
      <c r="B220" s="150" t="s">
        <v>91</v>
      </c>
      <c r="C220" s="150" t="s">
        <v>400</v>
      </c>
      <c r="D220" s="150" t="s">
        <v>337</v>
      </c>
      <c r="E220" s="150" t="s">
        <v>128</v>
      </c>
      <c r="F220" s="150" t="s">
        <v>129</v>
      </c>
      <c r="G220" s="150" t="s">
        <v>338</v>
      </c>
      <c r="H220" s="150" t="s">
        <v>339</v>
      </c>
      <c r="I220" s="77">
        <v>42240</v>
      </c>
      <c r="J220" s="77">
        <v>42240</v>
      </c>
      <c r="K220" s="23"/>
      <c r="L220" s="23"/>
      <c r="M220" s="108">
        <v>42240</v>
      </c>
      <c r="N220" s="23"/>
      <c r="O220" s="77"/>
      <c r="P220" s="77"/>
      <c r="Q220" s="77"/>
      <c r="R220" s="77"/>
      <c r="S220" s="77"/>
      <c r="T220" s="77"/>
      <c r="U220" s="77"/>
      <c r="V220" s="77"/>
      <c r="W220" s="77"/>
      <c r="X220" s="77"/>
    </row>
    <row r="221" customHeight="1" spans="1:24">
      <c r="A221" s="150" t="s">
        <v>70</v>
      </c>
      <c r="B221" s="150" t="s">
        <v>91</v>
      </c>
      <c r="C221" s="150" t="s">
        <v>401</v>
      </c>
      <c r="D221" s="150" t="s">
        <v>311</v>
      </c>
      <c r="E221" s="150" t="s">
        <v>128</v>
      </c>
      <c r="F221" s="150" t="s">
        <v>129</v>
      </c>
      <c r="G221" s="150" t="s">
        <v>312</v>
      </c>
      <c r="H221" s="150" t="s">
        <v>313</v>
      </c>
      <c r="I221" s="77">
        <v>2000</v>
      </c>
      <c r="J221" s="77">
        <v>2000</v>
      </c>
      <c r="K221" s="23"/>
      <c r="L221" s="23"/>
      <c r="M221" s="108">
        <v>2000</v>
      </c>
      <c r="N221" s="23"/>
      <c r="O221" s="77"/>
      <c r="P221" s="77"/>
      <c r="Q221" s="77"/>
      <c r="R221" s="77"/>
      <c r="S221" s="77"/>
      <c r="T221" s="77"/>
      <c r="U221" s="77"/>
      <c r="V221" s="77"/>
      <c r="W221" s="77"/>
      <c r="X221" s="77"/>
    </row>
    <row r="222" customHeight="1" spans="1:24">
      <c r="A222" s="150" t="s">
        <v>70</v>
      </c>
      <c r="B222" s="150" t="s">
        <v>93</v>
      </c>
      <c r="C222" s="150" t="s">
        <v>402</v>
      </c>
      <c r="D222" s="150" t="s">
        <v>331</v>
      </c>
      <c r="E222" s="150" t="s">
        <v>163</v>
      </c>
      <c r="F222" s="150" t="s">
        <v>164</v>
      </c>
      <c r="G222" s="150" t="s">
        <v>284</v>
      </c>
      <c r="H222" s="150" t="s">
        <v>285</v>
      </c>
      <c r="I222" s="77">
        <v>851076</v>
      </c>
      <c r="J222" s="77">
        <v>851076</v>
      </c>
      <c r="K222" s="23"/>
      <c r="L222" s="23"/>
      <c r="M222" s="108">
        <v>851076</v>
      </c>
      <c r="N222" s="23"/>
      <c r="O222" s="77"/>
      <c r="P222" s="77"/>
      <c r="Q222" s="77"/>
      <c r="R222" s="77"/>
      <c r="S222" s="77"/>
      <c r="T222" s="77"/>
      <c r="U222" s="77"/>
      <c r="V222" s="77"/>
      <c r="W222" s="77"/>
      <c r="X222" s="77"/>
    </row>
    <row r="223" customHeight="1" spans="1:24">
      <c r="A223" s="150" t="s">
        <v>70</v>
      </c>
      <c r="B223" s="150" t="s">
        <v>93</v>
      </c>
      <c r="C223" s="150" t="s">
        <v>402</v>
      </c>
      <c r="D223" s="150" t="s">
        <v>331</v>
      </c>
      <c r="E223" s="150" t="s">
        <v>163</v>
      </c>
      <c r="F223" s="150" t="s">
        <v>164</v>
      </c>
      <c r="G223" s="150" t="s">
        <v>286</v>
      </c>
      <c r="H223" s="150" t="s">
        <v>287</v>
      </c>
      <c r="I223" s="77">
        <v>179832</v>
      </c>
      <c r="J223" s="77">
        <v>179832</v>
      </c>
      <c r="K223" s="23"/>
      <c r="L223" s="23"/>
      <c r="M223" s="108">
        <v>179832</v>
      </c>
      <c r="N223" s="23"/>
      <c r="O223" s="77"/>
      <c r="P223" s="77"/>
      <c r="Q223" s="77"/>
      <c r="R223" s="77"/>
      <c r="S223" s="77"/>
      <c r="T223" s="77"/>
      <c r="U223" s="77"/>
      <c r="V223" s="77"/>
      <c r="W223" s="77"/>
      <c r="X223" s="77"/>
    </row>
    <row r="224" customHeight="1" spans="1:24">
      <c r="A224" s="150" t="s">
        <v>70</v>
      </c>
      <c r="B224" s="150" t="s">
        <v>93</v>
      </c>
      <c r="C224" s="150" t="s">
        <v>402</v>
      </c>
      <c r="D224" s="150" t="s">
        <v>331</v>
      </c>
      <c r="E224" s="150" t="s">
        <v>163</v>
      </c>
      <c r="F224" s="150" t="s">
        <v>164</v>
      </c>
      <c r="G224" s="150" t="s">
        <v>288</v>
      </c>
      <c r="H224" s="150" t="s">
        <v>289</v>
      </c>
      <c r="I224" s="77">
        <v>1880</v>
      </c>
      <c r="J224" s="77">
        <v>1880</v>
      </c>
      <c r="K224" s="23"/>
      <c r="L224" s="23"/>
      <c r="M224" s="108">
        <v>1880</v>
      </c>
      <c r="N224" s="23"/>
      <c r="O224" s="77"/>
      <c r="P224" s="77"/>
      <c r="Q224" s="77"/>
      <c r="R224" s="77"/>
      <c r="S224" s="77"/>
      <c r="T224" s="77"/>
      <c r="U224" s="77"/>
      <c r="V224" s="77"/>
      <c r="W224" s="77"/>
      <c r="X224" s="77"/>
    </row>
    <row r="225" customHeight="1" spans="1:24">
      <c r="A225" s="150" t="s">
        <v>70</v>
      </c>
      <c r="B225" s="150" t="s">
        <v>93</v>
      </c>
      <c r="C225" s="150" t="s">
        <v>402</v>
      </c>
      <c r="D225" s="150" t="s">
        <v>331</v>
      </c>
      <c r="E225" s="150" t="s">
        <v>163</v>
      </c>
      <c r="F225" s="150" t="s">
        <v>164</v>
      </c>
      <c r="G225" s="150" t="s">
        <v>288</v>
      </c>
      <c r="H225" s="150" t="s">
        <v>289</v>
      </c>
      <c r="I225" s="77">
        <v>70923</v>
      </c>
      <c r="J225" s="77">
        <v>70923</v>
      </c>
      <c r="K225" s="23"/>
      <c r="L225" s="23"/>
      <c r="M225" s="108">
        <v>70923</v>
      </c>
      <c r="N225" s="23"/>
      <c r="O225" s="77"/>
      <c r="P225" s="77"/>
      <c r="Q225" s="77"/>
      <c r="R225" s="77"/>
      <c r="S225" s="77"/>
      <c r="T225" s="77"/>
      <c r="U225" s="77"/>
      <c r="V225" s="77"/>
      <c r="W225" s="77"/>
      <c r="X225" s="77"/>
    </row>
    <row r="226" customHeight="1" spans="1:24">
      <c r="A226" s="150" t="s">
        <v>70</v>
      </c>
      <c r="B226" s="150" t="s">
        <v>93</v>
      </c>
      <c r="C226" s="150" t="s">
        <v>402</v>
      </c>
      <c r="D226" s="150" t="s">
        <v>331</v>
      </c>
      <c r="E226" s="150" t="s">
        <v>163</v>
      </c>
      <c r="F226" s="150" t="s">
        <v>164</v>
      </c>
      <c r="G226" s="150" t="s">
        <v>332</v>
      </c>
      <c r="H226" s="150" t="s">
        <v>333</v>
      </c>
      <c r="I226" s="77">
        <v>192000</v>
      </c>
      <c r="J226" s="77">
        <v>192000</v>
      </c>
      <c r="K226" s="23"/>
      <c r="L226" s="23"/>
      <c r="M226" s="108">
        <v>192000</v>
      </c>
      <c r="N226" s="23"/>
      <c r="O226" s="77"/>
      <c r="P226" s="77"/>
      <c r="Q226" s="77"/>
      <c r="R226" s="77"/>
      <c r="S226" s="77"/>
      <c r="T226" s="77"/>
      <c r="U226" s="77"/>
      <c r="V226" s="77"/>
      <c r="W226" s="77"/>
      <c r="X226" s="77"/>
    </row>
    <row r="227" customHeight="1" spans="1:24">
      <c r="A227" s="150" t="s">
        <v>70</v>
      </c>
      <c r="B227" s="150" t="s">
        <v>93</v>
      </c>
      <c r="C227" s="150" t="s">
        <v>402</v>
      </c>
      <c r="D227" s="150" t="s">
        <v>331</v>
      </c>
      <c r="E227" s="150" t="s">
        <v>163</v>
      </c>
      <c r="F227" s="150" t="s">
        <v>164</v>
      </c>
      <c r="G227" s="150" t="s">
        <v>332</v>
      </c>
      <c r="H227" s="150" t="s">
        <v>333</v>
      </c>
      <c r="I227" s="77">
        <v>361920</v>
      </c>
      <c r="J227" s="77">
        <v>361920</v>
      </c>
      <c r="K227" s="23"/>
      <c r="L227" s="23"/>
      <c r="M227" s="108">
        <v>361920</v>
      </c>
      <c r="N227" s="23"/>
      <c r="O227" s="77"/>
      <c r="P227" s="77"/>
      <c r="Q227" s="77"/>
      <c r="R227" s="77"/>
      <c r="S227" s="77"/>
      <c r="T227" s="77"/>
      <c r="U227" s="77"/>
      <c r="V227" s="77"/>
      <c r="W227" s="77"/>
      <c r="X227" s="77"/>
    </row>
    <row r="228" customHeight="1" spans="1:24">
      <c r="A228" s="150" t="s">
        <v>70</v>
      </c>
      <c r="B228" s="150" t="s">
        <v>93</v>
      </c>
      <c r="C228" s="150" t="s">
        <v>402</v>
      </c>
      <c r="D228" s="150" t="s">
        <v>331</v>
      </c>
      <c r="E228" s="150" t="s">
        <v>163</v>
      </c>
      <c r="F228" s="150" t="s">
        <v>164</v>
      </c>
      <c r="G228" s="150" t="s">
        <v>332</v>
      </c>
      <c r="H228" s="150" t="s">
        <v>333</v>
      </c>
      <c r="I228" s="77">
        <v>191520</v>
      </c>
      <c r="J228" s="77">
        <v>191520</v>
      </c>
      <c r="K228" s="23"/>
      <c r="L228" s="23"/>
      <c r="M228" s="108">
        <v>191520</v>
      </c>
      <c r="N228" s="23"/>
      <c r="O228" s="77"/>
      <c r="P228" s="77"/>
      <c r="Q228" s="77"/>
      <c r="R228" s="77"/>
      <c r="S228" s="77"/>
      <c r="T228" s="77"/>
      <c r="U228" s="77"/>
      <c r="V228" s="77"/>
      <c r="W228" s="77"/>
      <c r="X228" s="77"/>
    </row>
    <row r="229" customHeight="1" spans="1:24">
      <c r="A229" s="150" t="s">
        <v>70</v>
      </c>
      <c r="B229" s="150" t="s">
        <v>93</v>
      </c>
      <c r="C229" s="150" t="s">
        <v>402</v>
      </c>
      <c r="D229" s="150" t="s">
        <v>331</v>
      </c>
      <c r="E229" s="150" t="s">
        <v>163</v>
      </c>
      <c r="F229" s="150" t="s">
        <v>164</v>
      </c>
      <c r="G229" s="150" t="s">
        <v>332</v>
      </c>
      <c r="H229" s="150" t="s">
        <v>333</v>
      </c>
      <c r="I229" s="77">
        <v>6736</v>
      </c>
      <c r="J229" s="77">
        <v>6736</v>
      </c>
      <c r="K229" s="23"/>
      <c r="L229" s="23"/>
      <c r="M229" s="108">
        <v>6736</v>
      </c>
      <c r="N229" s="23"/>
      <c r="O229" s="77"/>
      <c r="P229" s="77"/>
      <c r="Q229" s="77"/>
      <c r="R229" s="77"/>
      <c r="S229" s="77"/>
      <c r="T229" s="77"/>
      <c r="U229" s="77"/>
      <c r="V229" s="77"/>
      <c r="W229" s="77"/>
      <c r="X229" s="77"/>
    </row>
    <row r="230" customHeight="1" spans="1:24">
      <c r="A230" s="150" t="s">
        <v>70</v>
      </c>
      <c r="B230" s="150" t="s">
        <v>93</v>
      </c>
      <c r="C230" s="150" t="s">
        <v>402</v>
      </c>
      <c r="D230" s="150" t="s">
        <v>331</v>
      </c>
      <c r="E230" s="150" t="s">
        <v>163</v>
      </c>
      <c r="F230" s="150" t="s">
        <v>164</v>
      </c>
      <c r="G230" s="150" t="s">
        <v>332</v>
      </c>
      <c r="H230" s="150" t="s">
        <v>333</v>
      </c>
      <c r="I230" s="77">
        <v>414396</v>
      </c>
      <c r="J230" s="77">
        <v>414396</v>
      </c>
      <c r="K230" s="23"/>
      <c r="L230" s="23"/>
      <c r="M230" s="108">
        <v>414396</v>
      </c>
      <c r="N230" s="23"/>
      <c r="O230" s="77"/>
      <c r="P230" s="77"/>
      <c r="Q230" s="77"/>
      <c r="R230" s="77"/>
      <c r="S230" s="77"/>
      <c r="T230" s="77"/>
      <c r="U230" s="77"/>
      <c r="V230" s="77"/>
      <c r="W230" s="77"/>
      <c r="X230" s="77"/>
    </row>
    <row r="231" customHeight="1" spans="1:24">
      <c r="A231" s="150" t="s">
        <v>70</v>
      </c>
      <c r="B231" s="150" t="s">
        <v>93</v>
      </c>
      <c r="C231" s="150" t="s">
        <v>403</v>
      </c>
      <c r="D231" s="150" t="s">
        <v>291</v>
      </c>
      <c r="E231" s="150" t="s">
        <v>130</v>
      </c>
      <c r="F231" s="150" t="s">
        <v>131</v>
      </c>
      <c r="G231" s="150" t="s">
        <v>292</v>
      </c>
      <c r="H231" s="150" t="s">
        <v>293</v>
      </c>
      <c r="I231" s="77">
        <v>342578</v>
      </c>
      <c r="J231" s="77">
        <v>342578</v>
      </c>
      <c r="K231" s="23"/>
      <c r="L231" s="23"/>
      <c r="M231" s="108">
        <v>342578</v>
      </c>
      <c r="N231" s="23"/>
      <c r="O231" s="77"/>
      <c r="P231" s="77"/>
      <c r="Q231" s="77"/>
      <c r="R231" s="77"/>
      <c r="S231" s="77"/>
      <c r="T231" s="77"/>
      <c r="U231" s="77"/>
      <c r="V231" s="77"/>
      <c r="W231" s="77"/>
      <c r="X231" s="77"/>
    </row>
    <row r="232" customHeight="1" spans="1:24">
      <c r="A232" s="150" t="s">
        <v>70</v>
      </c>
      <c r="B232" s="150" t="s">
        <v>93</v>
      </c>
      <c r="C232" s="150" t="s">
        <v>403</v>
      </c>
      <c r="D232" s="150" t="s">
        <v>291</v>
      </c>
      <c r="E232" s="150" t="s">
        <v>193</v>
      </c>
      <c r="F232" s="150" t="s">
        <v>194</v>
      </c>
      <c r="G232" s="150" t="s">
        <v>294</v>
      </c>
      <c r="H232" s="150" t="s">
        <v>295</v>
      </c>
      <c r="I232" s="77">
        <v>43438.22</v>
      </c>
      <c r="J232" s="77">
        <v>43438.22</v>
      </c>
      <c r="K232" s="23"/>
      <c r="L232" s="23"/>
      <c r="M232" s="108">
        <v>43438.22</v>
      </c>
      <c r="N232" s="23"/>
      <c r="O232" s="77"/>
      <c r="P232" s="77"/>
      <c r="Q232" s="77"/>
      <c r="R232" s="77"/>
      <c r="S232" s="77"/>
      <c r="T232" s="77"/>
      <c r="U232" s="77"/>
      <c r="V232" s="77"/>
      <c r="W232" s="77"/>
      <c r="X232" s="77"/>
    </row>
    <row r="233" customHeight="1" spans="1:24">
      <c r="A233" s="150" t="s">
        <v>70</v>
      </c>
      <c r="B233" s="150" t="s">
        <v>93</v>
      </c>
      <c r="C233" s="150" t="s">
        <v>403</v>
      </c>
      <c r="D233" s="150" t="s">
        <v>291</v>
      </c>
      <c r="E233" s="150" t="s">
        <v>193</v>
      </c>
      <c r="F233" s="150" t="s">
        <v>194</v>
      </c>
      <c r="G233" s="150" t="s">
        <v>294</v>
      </c>
      <c r="H233" s="150" t="s">
        <v>295</v>
      </c>
      <c r="I233" s="77">
        <v>153980.09</v>
      </c>
      <c r="J233" s="77">
        <v>153980.09</v>
      </c>
      <c r="K233" s="23"/>
      <c r="L233" s="23"/>
      <c r="M233" s="108">
        <v>153980.09</v>
      </c>
      <c r="N233" s="23"/>
      <c r="O233" s="77"/>
      <c r="P233" s="77"/>
      <c r="Q233" s="77"/>
      <c r="R233" s="77"/>
      <c r="S233" s="77"/>
      <c r="T233" s="77"/>
      <c r="U233" s="77"/>
      <c r="V233" s="77"/>
      <c r="W233" s="77"/>
      <c r="X233" s="77"/>
    </row>
    <row r="234" customHeight="1" spans="1:24">
      <c r="A234" s="150" t="s">
        <v>70</v>
      </c>
      <c r="B234" s="150" t="s">
        <v>93</v>
      </c>
      <c r="C234" s="150" t="s">
        <v>403</v>
      </c>
      <c r="D234" s="150" t="s">
        <v>291</v>
      </c>
      <c r="E234" s="150" t="s">
        <v>195</v>
      </c>
      <c r="F234" s="150" t="s">
        <v>196</v>
      </c>
      <c r="G234" s="150" t="s">
        <v>296</v>
      </c>
      <c r="H234" s="150" t="s">
        <v>297</v>
      </c>
      <c r="I234" s="77">
        <v>97455.75</v>
      </c>
      <c r="J234" s="77">
        <v>97455.75</v>
      </c>
      <c r="K234" s="23"/>
      <c r="L234" s="23"/>
      <c r="M234" s="108">
        <v>97455.75</v>
      </c>
      <c r="N234" s="23"/>
      <c r="O234" s="77"/>
      <c r="P234" s="77"/>
      <c r="Q234" s="77"/>
      <c r="R234" s="77"/>
      <c r="S234" s="77"/>
      <c r="T234" s="77"/>
      <c r="U234" s="77"/>
      <c r="V234" s="77"/>
      <c r="W234" s="77"/>
      <c r="X234" s="77"/>
    </row>
    <row r="235" customHeight="1" spans="1:24">
      <c r="A235" s="150" t="s">
        <v>70</v>
      </c>
      <c r="B235" s="150" t="s">
        <v>93</v>
      </c>
      <c r="C235" s="150" t="s">
        <v>403</v>
      </c>
      <c r="D235" s="150" t="s">
        <v>291</v>
      </c>
      <c r="E235" s="150" t="s">
        <v>144</v>
      </c>
      <c r="F235" s="150" t="s">
        <v>143</v>
      </c>
      <c r="G235" s="150" t="s">
        <v>298</v>
      </c>
      <c r="H235" s="150" t="s">
        <v>299</v>
      </c>
      <c r="I235" s="77">
        <v>14987.81</v>
      </c>
      <c r="J235" s="77">
        <v>14987.81</v>
      </c>
      <c r="K235" s="23"/>
      <c r="L235" s="23"/>
      <c r="M235" s="108">
        <v>14987.81</v>
      </c>
      <c r="N235" s="23"/>
      <c r="O235" s="77"/>
      <c r="P235" s="77"/>
      <c r="Q235" s="77"/>
      <c r="R235" s="77"/>
      <c r="S235" s="77"/>
      <c r="T235" s="77"/>
      <c r="U235" s="77"/>
      <c r="V235" s="77"/>
      <c r="W235" s="77"/>
      <c r="X235" s="77"/>
    </row>
    <row r="236" customHeight="1" spans="1:24">
      <c r="A236" s="150" t="s">
        <v>70</v>
      </c>
      <c r="B236" s="150" t="s">
        <v>93</v>
      </c>
      <c r="C236" s="150" t="s">
        <v>403</v>
      </c>
      <c r="D236" s="150" t="s">
        <v>291</v>
      </c>
      <c r="E236" s="150" t="s">
        <v>197</v>
      </c>
      <c r="F236" s="150" t="s">
        <v>198</v>
      </c>
      <c r="G236" s="150" t="s">
        <v>298</v>
      </c>
      <c r="H236" s="150" t="s">
        <v>299</v>
      </c>
      <c r="I236" s="77">
        <v>10334.4</v>
      </c>
      <c r="J236" s="77">
        <v>10334.4</v>
      </c>
      <c r="K236" s="23"/>
      <c r="L236" s="23"/>
      <c r="M236" s="108">
        <v>10334.4</v>
      </c>
      <c r="N236" s="23"/>
      <c r="O236" s="77"/>
      <c r="P236" s="77"/>
      <c r="Q236" s="77"/>
      <c r="R236" s="77"/>
      <c r="S236" s="77"/>
      <c r="T236" s="77"/>
      <c r="U236" s="77"/>
      <c r="V236" s="77"/>
      <c r="W236" s="77"/>
      <c r="X236" s="77"/>
    </row>
    <row r="237" customHeight="1" spans="1:24">
      <c r="A237" s="150" t="s">
        <v>70</v>
      </c>
      <c r="B237" s="150" t="s">
        <v>93</v>
      </c>
      <c r="C237" s="150" t="s">
        <v>403</v>
      </c>
      <c r="D237" s="150" t="s">
        <v>291</v>
      </c>
      <c r="E237" s="150" t="s">
        <v>197</v>
      </c>
      <c r="F237" s="150" t="s">
        <v>198</v>
      </c>
      <c r="G237" s="150" t="s">
        <v>298</v>
      </c>
      <c r="H237" s="150" t="s">
        <v>299</v>
      </c>
      <c r="I237" s="77">
        <v>4600</v>
      </c>
      <c r="J237" s="77">
        <v>4600</v>
      </c>
      <c r="K237" s="23"/>
      <c r="L237" s="23"/>
      <c r="M237" s="108">
        <v>4600</v>
      </c>
      <c r="N237" s="23"/>
      <c r="O237" s="77"/>
      <c r="P237" s="77"/>
      <c r="Q237" s="77"/>
      <c r="R237" s="77"/>
      <c r="S237" s="77"/>
      <c r="T237" s="77"/>
      <c r="U237" s="77"/>
      <c r="V237" s="77"/>
      <c r="W237" s="77"/>
      <c r="X237" s="77"/>
    </row>
    <row r="238" customHeight="1" spans="1:24">
      <c r="A238" s="150" t="s">
        <v>70</v>
      </c>
      <c r="B238" s="150" t="s">
        <v>93</v>
      </c>
      <c r="C238" s="150" t="s">
        <v>404</v>
      </c>
      <c r="D238" s="150" t="s">
        <v>216</v>
      </c>
      <c r="E238" s="150" t="s">
        <v>215</v>
      </c>
      <c r="F238" s="150" t="s">
        <v>216</v>
      </c>
      <c r="G238" s="150" t="s">
        <v>301</v>
      </c>
      <c r="H238" s="150" t="s">
        <v>216</v>
      </c>
      <c r="I238" s="77">
        <v>314533.8</v>
      </c>
      <c r="J238" s="77">
        <v>314533.8</v>
      </c>
      <c r="K238" s="23"/>
      <c r="L238" s="23"/>
      <c r="M238" s="108">
        <v>314533.8</v>
      </c>
      <c r="N238" s="23"/>
      <c r="O238" s="77"/>
      <c r="P238" s="77"/>
      <c r="Q238" s="77"/>
      <c r="R238" s="77"/>
      <c r="S238" s="77"/>
      <c r="T238" s="77"/>
      <c r="U238" s="77"/>
      <c r="V238" s="77"/>
      <c r="W238" s="77"/>
      <c r="X238" s="77"/>
    </row>
    <row r="239" customHeight="1" spans="1:24">
      <c r="A239" s="150" t="s">
        <v>70</v>
      </c>
      <c r="B239" s="150" t="s">
        <v>93</v>
      </c>
      <c r="C239" s="150" t="s">
        <v>405</v>
      </c>
      <c r="D239" s="150" t="s">
        <v>362</v>
      </c>
      <c r="E239" s="150" t="s">
        <v>136</v>
      </c>
      <c r="F239" s="150" t="s">
        <v>137</v>
      </c>
      <c r="G239" s="150" t="s">
        <v>338</v>
      </c>
      <c r="H239" s="150" t="s">
        <v>339</v>
      </c>
      <c r="I239" s="77">
        <v>19032</v>
      </c>
      <c r="J239" s="77">
        <v>19032</v>
      </c>
      <c r="K239" s="23"/>
      <c r="L239" s="23"/>
      <c r="M239" s="108">
        <v>19032</v>
      </c>
      <c r="N239" s="23"/>
      <c r="O239" s="77"/>
      <c r="P239" s="77"/>
      <c r="Q239" s="77"/>
      <c r="R239" s="77"/>
      <c r="S239" s="77"/>
      <c r="T239" s="77"/>
      <c r="U239" s="77"/>
      <c r="V239" s="77"/>
      <c r="W239" s="77"/>
      <c r="X239" s="77"/>
    </row>
    <row r="240" customHeight="1" spans="1:24">
      <c r="A240" s="150" t="s">
        <v>70</v>
      </c>
      <c r="B240" s="150" t="s">
        <v>93</v>
      </c>
      <c r="C240" s="150" t="s">
        <v>406</v>
      </c>
      <c r="D240" s="150" t="s">
        <v>311</v>
      </c>
      <c r="E240" s="150" t="s">
        <v>128</v>
      </c>
      <c r="F240" s="150" t="s">
        <v>129</v>
      </c>
      <c r="G240" s="150" t="s">
        <v>312</v>
      </c>
      <c r="H240" s="150" t="s">
        <v>313</v>
      </c>
      <c r="I240" s="77">
        <v>11000</v>
      </c>
      <c r="J240" s="77">
        <v>11000</v>
      </c>
      <c r="K240" s="23"/>
      <c r="L240" s="23"/>
      <c r="M240" s="108">
        <v>11000</v>
      </c>
      <c r="N240" s="23"/>
      <c r="O240" s="77"/>
      <c r="P240" s="77"/>
      <c r="Q240" s="77"/>
      <c r="R240" s="77"/>
      <c r="S240" s="77"/>
      <c r="T240" s="77"/>
      <c r="U240" s="77"/>
      <c r="V240" s="77"/>
      <c r="W240" s="77"/>
      <c r="X240" s="77"/>
    </row>
    <row r="241" customHeight="1" spans="1:24">
      <c r="A241" s="150" t="s">
        <v>70</v>
      </c>
      <c r="B241" s="150" t="s">
        <v>93</v>
      </c>
      <c r="C241" s="150" t="s">
        <v>407</v>
      </c>
      <c r="D241" s="150" t="s">
        <v>337</v>
      </c>
      <c r="E241" s="150" t="s">
        <v>128</v>
      </c>
      <c r="F241" s="150" t="s">
        <v>129</v>
      </c>
      <c r="G241" s="150" t="s">
        <v>338</v>
      </c>
      <c r="H241" s="150" t="s">
        <v>339</v>
      </c>
      <c r="I241" s="77">
        <v>233212</v>
      </c>
      <c r="J241" s="77">
        <v>233212</v>
      </c>
      <c r="K241" s="23"/>
      <c r="L241" s="23"/>
      <c r="M241" s="108">
        <v>233212</v>
      </c>
      <c r="N241" s="23"/>
      <c r="O241" s="77"/>
      <c r="P241" s="77"/>
      <c r="Q241" s="77"/>
      <c r="R241" s="77"/>
      <c r="S241" s="77"/>
      <c r="T241" s="77"/>
      <c r="U241" s="77"/>
      <c r="V241" s="77"/>
      <c r="W241" s="77"/>
      <c r="X241" s="77"/>
    </row>
    <row r="242" customHeight="1" spans="1:24">
      <c r="A242" s="150" t="s">
        <v>70</v>
      </c>
      <c r="B242" s="150" t="s">
        <v>95</v>
      </c>
      <c r="C242" s="150" t="s">
        <v>408</v>
      </c>
      <c r="D242" s="150" t="s">
        <v>331</v>
      </c>
      <c r="E242" s="150" t="s">
        <v>163</v>
      </c>
      <c r="F242" s="150" t="s">
        <v>164</v>
      </c>
      <c r="G242" s="150" t="s">
        <v>284</v>
      </c>
      <c r="H242" s="150" t="s">
        <v>285</v>
      </c>
      <c r="I242" s="77">
        <v>1425492</v>
      </c>
      <c r="J242" s="77">
        <v>1425492</v>
      </c>
      <c r="K242" s="23"/>
      <c r="L242" s="23"/>
      <c r="M242" s="108">
        <v>1425492</v>
      </c>
      <c r="N242" s="23"/>
      <c r="O242" s="77"/>
      <c r="P242" s="77"/>
      <c r="Q242" s="77"/>
      <c r="R242" s="77"/>
      <c r="S242" s="77"/>
      <c r="T242" s="77"/>
      <c r="U242" s="77"/>
      <c r="V242" s="77"/>
      <c r="W242" s="77"/>
      <c r="X242" s="77"/>
    </row>
    <row r="243" customHeight="1" spans="1:24">
      <c r="A243" s="150" t="s">
        <v>70</v>
      </c>
      <c r="B243" s="150" t="s">
        <v>95</v>
      </c>
      <c r="C243" s="150" t="s">
        <v>408</v>
      </c>
      <c r="D243" s="150" t="s">
        <v>331</v>
      </c>
      <c r="E243" s="150" t="s">
        <v>163</v>
      </c>
      <c r="F243" s="150" t="s">
        <v>164</v>
      </c>
      <c r="G243" s="150" t="s">
        <v>286</v>
      </c>
      <c r="H243" s="150" t="s">
        <v>287</v>
      </c>
      <c r="I243" s="77">
        <v>295152</v>
      </c>
      <c r="J243" s="77">
        <v>295152</v>
      </c>
      <c r="K243" s="23"/>
      <c r="L243" s="23"/>
      <c r="M243" s="108">
        <v>295152</v>
      </c>
      <c r="N243" s="23"/>
      <c r="O243" s="77"/>
      <c r="P243" s="77"/>
      <c r="Q243" s="77"/>
      <c r="R243" s="77"/>
      <c r="S243" s="77"/>
      <c r="T243" s="77"/>
      <c r="U243" s="77"/>
      <c r="V243" s="77"/>
      <c r="W243" s="77"/>
      <c r="X243" s="77"/>
    </row>
    <row r="244" customHeight="1" spans="1:24">
      <c r="A244" s="150" t="s">
        <v>70</v>
      </c>
      <c r="B244" s="150" t="s">
        <v>95</v>
      </c>
      <c r="C244" s="150" t="s">
        <v>408</v>
      </c>
      <c r="D244" s="150" t="s">
        <v>331</v>
      </c>
      <c r="E244" s="150" t="s">
        <v>163</v>
      </c>
      <c r="F244" s="150" t="s">
        <v>164</v>
      </c>
      <c r="G244" s="150" t="s">
        <v>288</v>
      </c>
      <c r="H244" s="150" t="s">
        <v>289</v>
      </c>
      <c r="I244" s="77">
        <v>118791</v>
      </c>
      <c r="J244" s="77">
        <v>118791</v>
      </c>
      <c r="K244" s="23"/>
      <c r="L244" s="23"/>
      <c r="M244" s="108">
        <v>118791</v>
      </c>
      <c r="N244" s="23"/>
      <c r="O244" s="77"/>
      <c r="P244" s="77"/>
      <c r="Q244" s="77"/>
      <c r="R244" s="77"/>
      <c r="S244" s="77"/>
      <c r="T244" s="77"/>
      <c r="U244" s="77"/>
      <c r="V244" s="77"/>
      <c r="W244" s="77"/>
      <c r="X244" s="77"/>
    </row>
    <row r="245" customHeight="1" spans="1:24">
      <c r="A245" s="150" t="s">
        <v>70</v>
      </c>
      <c r="B245" s="150" t="s">
        <v>95</v>
      </c>
      <c r="C245" s="150" t="s">
        <v>408</v>
      </c>
      <c r="D245" s="150" t="s">
        <v>331</v>
      </c>
      <c r="E245" s="150" t="s">
        <v>163</v>
      </c>
      <c r="F245" s="150" t="s">
        <v>164</v>
      </c>
      <c r="G245" s="150" t="s">
        <v>288</v>
      </c>
      <c r="H245" s="150" t="s">
        <v>289</v>
      </c>
      <c r="I245" s="77">
        <v>1651</v>
      </c>
      <c r="J245" s="77">
        <v>1651</v>
      </c>
      <c r="K245" s="23"/>
      <c r="L245" s="23"/>
      <c r="M245" s="108">
        <v>1651</v>
      </c>
      <c r="N245" s="23"/>
      <c r="O245" s="77"/>
      <c r="P245" s="77"/>
      <c r="Q245" s="77"/>
      <c r="R245" s="77"/>
      <c r="S245" s="77"/>
      <c r="T245" s="77"/>
      <c r="U245" s="77"/>
      <c r="V245" s="77"/>
      <c r="W245" s="77"/>
      <c r="X245" s="77"/>
    </row>
    <row r="246" customHeight="1" spans="1:24">
      <c r="A246" s="150" t="s">
        <v>70</v>
      </c>
      <c r="B246" s="150" t="s">
        <v>95</v>
      </c>
      <c r="C246" s="150" t="s">
        <v>408</v>
      </c>
      <c r="D246" s="150" t="s">
        <v>331</v>
      </c>
      <c r="E246" s="150" t="s">
        <v>163</v>
      </c>
      <c r="F246" s="150" t="s">
        <v>164</v>
      </c>
      <c r="G246" s="150" t="s">
        <v>332</v>
      </c>
      <c r="H246" s="150" t="s">
        <v>333</v>
      </c>
      <c r="I246" s="77">
        <v>599880</v>
      </c>
      <c r="J246" s="77">
        <v>599880</v>
      </c>
      <c r="K246" s="23"/>
      <c r="L246" s="23"/>
      <c r="M246" s="108">
        <v>599880</v>
      </c>
      <c r="N246" s="23"/>
      <c r="O246" s="77"/>
      <c r="P246" s="77"/>
      <c r="Q246" s="77"/>
      <c r="R246" s="77"/>
      <c r="S246" s="77"/>
      <c r="T246" s="77"/>
      <c r="U246" s="77"/>
      <c r="V246" s="77"/>
      <c r="W246" s="77"/>
      <c r="X246" s="77"/>
    </row>
    <row r="247" customHeight="1" spans="1:24">
      <c r="A247" s="150" t="s">
        <v>70</v>
      </c>
      <c r="B247" s="150" t="s">
        <v>95</v>
      </c>
      <c r="C247" s="150" t="s">
        <v>408</v>
      </c>
      <c r="D247" s="150" t="s">
        <v>331</v>
      </c>
      <c r="E247" s="150" t="s">
        <v>163</v>
      </c>
      <c r="F247" s="150" t="s">
        <v>164</v>
      </c>
      <c r="G247" s="150" t="s">
        <v>332</v>
      </c>
      <c r="H247" s="150" t="s">
        <v>333</v>
      </c>
      <c r="I247" s="77">
        <v>661320</v>
      </c>
      <c r="J247" s="77">
        <v>661320</v>
      </c>
      <c r="K247" s="23"/>
      <c r="L247" s="23"/>
      <c r="M247" s="108">
        <v>661320</v>
      </c>
      <c r="N247" s="23"/>
      <c r="O247" s="77"/>
      <c r="P247" s="77"/>
      <c r="Q247" s="77"/>
      <c r="R247" s="77"/>
      <c r="S247" s="77"/>
      <c r="T247" s="77"/>
      <c r="U247" s="77"/>
      <c r="V247" s="77"/>
      <c r="W247" s="77"/>
      <c r="X247" s="77"/>
    </row>
    <row r="248" customHeight="1" spans="1:24">
      <c r="A248" s="150" t="s">
        <v>70</v>
      </c>
      <c r="B248" s="150" t="s">
        <v>95</v>
      </c>
      <c r="C248" s="150" t="s">
        <v>408</v>
      </c>
      <c r="D248" s="150" t="s">
        <v>331</v>
      </c>
      <c r="E248" s="150" t="s">
        <v>163</v>
      </c>
      <c r="F248" s="150" t="s">
        <v>164</v>
      </c>
      <c r="G248" s="150" t="s">
        <v>332</v>
      </c>
      <c r="H248" s="150" t="s">
        <v>333</v>
      </c>
      <c r="I248" s="77">
        <v>307200</v>
      </c>
      <c r="J248" s="77">
        <v>307200</v>
      </c>
      <c r="K248" s="23"/>
      <c r="L248" s="23"/>
      <c r="M248" s="108">
        <v>307200</v>
      </c>
      <c r="N248" s="23"/>
      <c r="O248" s="77"/>
      <c r="P248" s="77"/>
      <c r="Q248" s="77"/>
      <c r="R248" s="77"/>
      <c r="S248" s="77"/>
      <c r="T248" s="77"/>
      <c r="U248" s="77"/>
      <c r="V248" s="77"/>
      <c r="W248" s="77"/>
      <c r="X248" s="77"/>
    </row>
    <row r="249" customHeight="1" spans="1:24">
      <c r="A249" s="150" t="s">
        <v>70</v>
      </c>
      <c r="B249" s="150" t="s">
        <v>95</v>
      </c>
      <c r="C249" s="150" t="s">
        <v>408</v>
      </c>
      <c r="D249" s="150" t="s">
        <v>331</v>
      </c>
      <c r="E249" s="150" t="s">
        <v>163</v>
      </c>
      <c r="F249" s="150" t="s">
        <v>164</v>
      </c>
      <c r="G249" s="150" t="s">
        <v>332</v>
      </c>
      <c r="H249" s="150" t="s">
        <v>333</v>
      </c>
      <c r="I249" s="77">
        <v>3016</v>
      </c>
      <c r="J249" s="77">
        <v>3016</v>
      </c>
      <c r="K249" s="23"/>
      <c r="L249" s="23"/>
      <c r="M249" s="108">
        <v>3016</v>
      </c>
      <c r="N249" s="23"/>
      <c r="O249" s="77"/>
      <c r="P249" s="77"/>
      <c r="Q249" s="77"/>
      <c r="R249" s="77"/>
      <c r="S249" s="77"/>
      <c r="T249" s="77"/>
      <c r="U249" s="77"/>
      <c r="V249" s="77"/>
      <c r="W249" s="77"/>
      <c r="X249" s="77"/>
    </row>
    <row r="250" customHeight="1" spans="1:24">
      <c r="A250" s="150" t="s">
        <v>70</v>
      </c>
      <c r="B250" s="150" t="s">
        <v>95</v>
      </c>
      <c r="C250" s="150" t="s">
        <v>408</v>
      </c>
      <c r="D250" s="150" t="s">
        <v>331</v>
      </c>
      <c r="E250" s="150" t="s">
        <v>163</v>
      </c>
      <c r="F250" s="150" t="s">
        <v>164</v>
      </c>
      <c r="G250" s="150" t="s">
        <v>332</v>
      </c>
      <c r="H250" s="150" t="s">
        <v>333</v>
      </c>
      <c r="I250" s="77">
        <v>324504</v>
      </c>
      <c r="J250" s="77">
        <v>324504</v>
      </c>
      <c r="K250" s="23"/>
      <c r="L250" s="23"/>
      <c r="M250" s="108">
        <v>324504</v>
      </c>
      <c r="N250" s="23"/>
      <c r="O250" s="77"/>
      <c r="P250" s="77"/>
      <c r="Q250" s="77"/>
      <c r="R250" s="77"/>
      <c r="S250" s="77"/>
      <c r="T250" s="77"/>
      <c r="U250" s="77"/>
      <c r="V250" s="77"/>
      <c r="W250" s="77"/>
      <c r="X250" s="77"/>
    </row>
    <row r="251" customHeight="1" spans="1:24">
      <c r="A251" s="150" t="s">
        <v>70</v>
      </c>
      <c r="B251" s="150" t="s">
        <v>95</v>
      </c>
      <c r="C251" s="150" t="s">
        <v>409</v>
      </c>
      <c r="D251" s="150" t="s">
        <v>291</v>
      </c>
      <c r="E251" s="150" t="s">
        <v>130</v>
      </c>
      <c r="F251" s="150" t="s">
        <v>131</v>
      </c>
      <c r="G251" s="150" t="s">
        <v>292</v>
      </c>
      <c r="H251" s="150" t="s">
        <v>293</v>
      </c>
      <c r="I251" s="77">
        <v>566347</v>
      </c>
      <c r="J251" s="77">
        <v>566347</v>
      </c>
      <c r="K251" s="23"/>
      <c r="L251" s="23"/>
      <c r="M251" s="108">
        <v>566347</v>
      </c>
      <c r="N251" s="23"/>
      <c r="O251" s="77"/>
      <c r="P251" s="77"/>
      <c r="Q251" s="77"/>
      <c r="R251" s="77"/>
      <c r="S251" s="77"/>
      <c r="T251" s="77"/>
      <c r="U251" s="77"/>
      <c r="V251" s="77"/>
      <c r="W251" s="77"/>
      <c r="X251" s="77"/>
    </row>
    <row r="252" customHeight="1" spans="1:24">
      <c r="A252" s="150" t="s">
        <v>70</v>
      </c>
      <c r="B252" s="150" t="s">
        <v>95</v>
      </c>
      <c r="C252" s="150" t="s">
        <v>409</v>
      </c>
      <c r="D252" s="150" t="s">
        <v>291</v>
      </c>
      <c r="E252" s="150" t="s">
        <v>193</v>
      </c>
      <c r="F252" s="150" t="s">
        <v>194</v>
      </c>
      <c r="G252" s="150" t="s">
        <v>294</v>
      </c>
      <c r="H252" s="150" t="s">
        <v>295</v>
      </c>
      <c r="I252" s="77">
        <v>55830.01</v>
      </c>
      <c r="J252" s="77">
        <v>55830.01</v>
      </c>
      <c r="K252" s="23"/>
      <c r="L252" s="23"/>
      <c r="M252" s="108">
        <v>55830.01</v>
      </c>
      <c r="N252" s="23"/>
      <c r="O252" s="77"/>
      <c r="P252" s="77"/>
      <c r="Q252" s="77"/>
      <c r="R252" s="77"/>
      <c r="S252" s="77"/>
      <c r="T252" s="77"/>
      <c r="U252" s="77"/>
      <c r="V252" s="77"/>
      <c r="W252" s="77"/>
      <c r="X252" s="77"/>
    </row>
    <row r="253" customHeight="1" spans="1:24">
      <c r="A253" s="150" t="s">
        <v>70</v>
      </c>
      <c r="B253" s="150" t="s">
        <v>95</v>
      </c>
      <c r="C253" s="150" t="s">
        <v>409</v>
      </c>
      <c r="D253" s="150" t="s">
        <v>291</v>
      </c>
      <c r="E253" s="150" t="s">
        <v>193</v>
      </c>
      <c r="F253" s="150" t="s">
        <v>194</v>
      </c>
      <c r="G253" s="150" t="s">
        <v>294</v>
      </c>
      <c r="H253" s="150" t="s">
        <v>295</v>
      </c>
      <c r="I253" s="77">
        <v>255364.89</v>
      </c>
      <c r="J253" s="77">
        <v>255364.89</v>
      </c>
      <c r="K253" s="23"/>
      <c r="L253" s="23"/>
      <c r="M253" s="108">
        <v>255364.89</v>
      </c>
      <c r="N253" s="23"/>
      <c r="O253" s="77"/>
      <c r="P253" s="77"/>
      <c r="Q253" s="77"/>
      <c r="R253" s="77"/>
      <c r="S253" s="77"/>
      <c r="T253" s="77"/>
      <c r="U253" s="77"/>
      <c r="V253" s="77"/>
      <c r="W253" s="77"/>
      <c r="X253" s="77"/>
    </row>
    <row r="254" customHeight="1" spans="1:24">
      <c r="A254" s="150" t="s">
        <v>70</v>
      </c>
      <c r="B254" s="150" t="s">
        <v>95</v>
      </c>
      <c r="C254" s="150" t="s">
        <v>409</v>
      </c>
      <c r="D254" s="150" t="s">
        <v>291</v>
      </c>
      <c r="E254" s="150" t="s">
        <v>195</v>
      </c>
      <c r="F254" s="150" t="s">
        <v>196</v>
      </c>
      <c r="G254" s="150" t="s">
        <v>296</v>
      </c>
      <c r="H254" s="150" t="s">
        <v>297</v>
      </c>
      <c r="I254" s="77">
        <v>161623.35</v>
      </c>
      <c r="J254" s="77">
        <v>161623.35</v>
      </c>
      <c r="K254" s="23"/>
      <c r="L254" s="23"/>
      <c r="M254" s="108">
        <v>161623.35</v>
      </c>
      <c r="N254" s="23"/>
      <c r="O254" s="77"/>
      <c r="P254" s="77"/>
      <c r="Q254" s="77"/>
      <c r="R254" s="77"/>
      <c r="S254" s="77"/>
      <c r="T254" s="77"/>
      <c r="U254" s="77"/>
      <c r="V254" s="77"/>
      <c r="W254" s="77"/>
      <c r="X254" s="77"/>
    </row>
    <row r="255" customHeight="1" spans="1:24">
      <c r="A255" s="150" t="s">
        <v>70</v>
      </c>
      <c r="B255" s="150" t="s">
        <v>95</v>
      </c>
      <c r="C255" s="150" t="s">
        <v>409</v>
      </c>
      <c r="D255" s="150" t="s">
        <v>291</v>
      </c>
      <c r="E255" s="150" t="s">
        <v>144</v>
      </c>
      <c r="F255" s="150" t="s">
        <v>143</v>
      </c>
      <c r="G255" s="150" t="s">
        <v>298</v>
      </c>
      <c r="H255" s="150" t="s">
        <v>299</v>
      </c>
      <c r="I255" s="77">
        <v>24777.67</v>
      </c>
      <c r="J255" s="77">
        <v>24777.67</v>
      </c>
      <c r="K255" s="23"/>
      <c r="L255" s="23"/>
      <c r="M255" s="108">
        <v>24777.67</v>
      </c>
      <c r="N255" s="23"/>
      <c r="O255" s="77"/>
      <c r="P255" s="77"/>
      <c r="Q255" s="77"/>
      <c r="R255" s="77"/>
      <c r="S255" s="77"/>
      <c r="T255" s="77"/>
      <c r="U255" s="77"/>
      <c r="V255" s="77"/>
      <c r="W255" s="77"/>
      <c r="X255" s="77"/>
    </row>
    <row r="256" customHeight="1" spans="1:24">
      <c r="A256" s="150" t="s">
        <v>70</v>
      </c>
      <c r="B256" s="150" t="s">
        <v>95</v>
      </c>
      <c r="C256" s="150" t="s">
        <v>409</v>
      </c>
      <c r="D256" s="150" t="s">
        <v>291</v>
      </c>
      <c r="E256" s="150" t="s">
        <v>197</v>
      </c>
      <c r="F256" s="150" t="s">
        <v>198</v>
      </c>
      <c r="G256" s="150" t="s">
        <v>298</v>
      </c>
      <c r="H256" s="150" t="s">
        <v>299</v>
      </c>
      <c r="I256" s="77">
        <v>16535.04</v>
      </c>
      <c r="J256" s="77">
        <v>16535.04</v>
      </c>
      <c r="K256" s="23"/>
      <c r="L256" s="23"/>
      <c r="M256" s="108">
        <v>16535.04</v>
      </c>
      <c r="N256" s="23"/>
      <c r="O256" s="77"/>
      <c r="P256" s="77"/>
      <c r="Q256" s="77"/>
      <c r="R256" s="77"/>
      <c r="S256" s="77"/>
      <c r="T256" s="77"/>
      <c r="U256" s="77"/>
      <c r="V256" s="77"/>
      <c r="W256" s="77"/>
      <c r="X256" s="77"/>
    </row>
    <row r="257" customHeight="1" spans="1:24">
      <c r="A257" s="150" t="s">
        <v>70</v>
      </c>
      <c r="B257" s="150" t="s">
        <v>95</v>
      </c>
      <c r="C257" s="150" t="s">
        <v>409</v>
      </c>
      <c r="D257" s="150" t="s">
        <v>291</v>
      </c>
      <c r="E257" s="150" t="s">
        <v>197</v>
      </c>
      <c r="F257" s="150" t="s">
        <v>198</v>
      </c>
      <c r="G257" s="150" t="s">
        <v>298</v>
      </c>
      <c r="H257" s="150" t="s">
        <v>299</v>
      </c>
      <c r="I257" s="77">
        <v>7360</v>
      </c>
      <c r="J257" s="77">
        <v>7360</v>
      </c>
      <c r="K257" s="23"/>
      <c r="L257" s="23"/>
      <c r="M257" s="108">
        <v>7360</v>
      </c>
      <c r="N257" s="23"/>
      <c r="O257" s="77"/>
      <c r="P257" s="77"/>
      <c r="Q257" s="77"/>
      <c r="R257" s="77"/>
      <c r="S257" s="77"/>
      <c r="T257" s="77"/>
      <c r="U257" s="77"/>
      <c r="V257" s="77"/>
      <c r="W257" s="77"/>
      <c r="X257" s="77"/>
    </row>
    <row r="258" customHeight="1" spans="1:24">
      <c r="A258" s="150" t="s">
        <v>70</v>
      </c>
      <c r="B258" s="150" t="s">
        <v>95</v>
      </c>
      <c r="C258" s="150" t="s">
        <v>410</v>
      </c>
      <c r="D258" s="150" t="s">
        <v>216</v>
      </c>
      <c r="E258" s="150" t="s">
        <v>215</v>
      </c>
      <c r="F258" s="150" t="s">
        <v>216</v>
      </c>
      <c r="G258" s="150" t="s">
        <v>301</v>
      </c>
      <c r="H258" s="150" t="s">
        <v>216</v>
      </c>
      <c r="I258" s="77">
        <v>516920.04</v>
      </c>
      <c r="J258" s="77">
        <v>516920.04</v>
      </c>
      <c r="K258" s="23"/>
      <c r="L258" s="23"/>
      <c r="M258" s="108">
        <v>516920.04</v>
      </c>
      <c r="N258" s="23"/>
      <c r="O258" s="77"/>
      <c r="P258" s="77"/>
      <c r="Q258" s="77"/>
      <c r="R258" s="77"/>
      <c r="S258" s="77"/>
      <c r="T258" s="77"/>
      <c r="U258" s="77"/>
      <c r="V258" s="77"/>
      <c r="W258" s="77"/>
      <c r="X258" s="77"/>
    </row>
    <row r="259" customHeight="1" spans="1:24">
      <c r="A259" s="150" t="s">
        <v>70</v>
      </c>
      <c r="B259" s="150" t="s">
        <v>95</v>
      </c>
      <c r="C259" s="150" t="s">
        <v>411</v>
      </c>
      <c r="D259" s="150" t="s">
        <v>362</v>
      </c>
      <c r="E259" s="150" t="s">
        <v>136</v>
      </c>
      <c r="F259" s="150" t="s">
        <v>137</v>
      </c>
      <c r="G259" s="150" t="s">
        <v>338</v>
      </c>
      <c r="H259" s="150" t="s">
        <v>339</v>
      </c>
      <c r="I259" s="77">
        <v>8424</v>
      </c>
      <c r="J259" s="77">
        <v>8424</v>
      </c>
      <c r="K259" s="23"/>
      <c r="L259" s="23"/>
      <c r="M259" s="108">
        <v>8424</v>
      </c>
      <c r="N259" s="23"/>
      <c r="O259" s="77"/>
      <c r="P259" s="77"/>
      <c r="Q259" s="77"/>
      <c r="R259" s="77"/>
      <c r="S259" s="77"/>
      <c r="T259" s="77"/>
      <c r="U259" s="77"/>
      <c r="V259" s="77"/>
      <c r="W259" s="77"/>
      <c r="X259" s="77"/>
    </row>
    <row r="260" customHeight="1" spans="1:24">
      <c r="A260" s="150" t="s">
        <v>70</v>
      </c>
      <c r="B260" s="150" t="s">
        <v>95</v>
      </c>
      <c r="C260" s="150" t="s">
        <v>412</v>
      </c>
      <c r="D260" s="150" t="s">
        <v>311</v>
      </c>
      <c r="E260" s="150" t="s">
        <v>128</v>
      </c>
      <c r="F260" s="150" t="s">
        <v>129</v>
      </c>
      <c r="G260" s="150" t="s">
        <v>312</v>
      </c>
      <c r="H260" s="150" t="s">
        <v>313</v>
      </c>
      <c r="I260" s="77">
        <v>14000</v>
      </c>
      <c r="J260" s="77">
        <v>14000</v>
      </c>
      <c r="K260" s="23"/>
      <c r="L260" s="23"/>
      <c r="M260" s="108">
        <v>14000</v>
      </c>
      <c r="N260" s="23"/>
      <c r="O260" s="77"/>
      <c r="P260" s="77"/>
      <c r="Q260" s="77"/>
      <c r="R260" s="77"/>
      <c r="S260" s="77"/>
      <c r="T260" s="77"/>
      <c r="U260" s="77"/>
      <c r="V260" s="77"/>
      <c r="W260" s="77"/>
      <c r="X260" s="77"/>
    </row>
    <row r="261" customHeight="1" spans="1:24">
      <c r="A261" s="150" t="s">
        <v>70</v>
      </c>
      <c r="B261" s="150" t="s">
        <v>95</v>
      </c>
      <c r="C261" s="150" t="s">
        <v>413</v>
      </c>
      <c r="D261" s="150" t="s">
        <v>337</v>
      </c>
      <c r="E261" s="150" t="s">
        <v>128</v>
      </c>
      <c r="F261" s="150" t="s">
        <v>129</v>
      </c>
      <c r="G261" s="150" t="s">
        <v>338</v>
      </c>
      <c r="H261" s="150" t="s">
        <v>339</v>
      </c>
      <c r="I261" s="77">
        <v>296690</v>
      </c>
      <c r="J261" s="77">
        <v>296690</v>
      </c>
      <c r="K261" s="23"/>
      <c r="L261" s="23"/>
      <c r="M261" s="108">
        <v>296690</v>
      </c>
      <c r="N261" s="23"/>
      <c r="O261" s="77"/>
      <c r="P261" s="77"/>
      <c r="Q261" s="77"/>
      <c r="R261" s="77"/>
      <c r="S261" s="77"/>
      <c r="T261" s="77"/>
      <c r="U261" s="77"/>
      <c r="V261" s="77"/>
      <c r="W261" s="77"/>
      <c r="X261" s="77"/>
    </row>
    <row r="262" customHeight="1" spans="1:24">
      <c r="A262" s="32" t="s">
        <v>255</v>
      </c>
      <c r="B262" s="33"/>
      <c r="C262" s="155"/>
      <c r="D262" s="155"/>
      <c r="E262" s="155"/>
      <c r="F262" s="155"/>
      <c r="G262" s="155"/>
      <c r="H262" s="156"/>
      <c r="I262" s="77">
        <f>[1]部门基本支出预算表04!$I$145+[2]部门基本支出预算表04!$I$126</f>
        <v>68329502.04</v>
      </c>
      <c r="J262" s="77">
        <f>[1]部门基本支出预算表04!$I$145+[2]部门基本支出预算表04!$I$126</f>
        <v>68329502.04</v>
      </c>
      <c r="K262" s="77"/>
      <c r="L262" s="77"/>
      <c r="M262" s="108">
        <f>[1]部门基本支出预算表04!$M$145+[2]部门基本支出预算表04!$M$126</f>
        <v>68329502.04</v>
      </c>
      <c r="N262" s="77"/>
      <c r="O262" s="77"/>
      <c r="P262" s="77"/>
      <c r="Q262" s="77"/>
      <c r="R262" s="77"/>
      <c r="S262" s="77"/>
      <c r="T262" s="77"/>
      <c r="U262" s="77"/>
      <c r="V262" s="77"/>
      <c r="W262" s="77"/>
      <c r="X262" s="77"/>
    </row>
  </sheetData>
  <mergeCells count="31">
    <mergeCell ref="A2:X2"/>
    <mergeCell ref="A3:H3"/>
    <mergeCell ref="I4:X4"/>
    <mergeCell ref="J5:N5"/>
    <mergeCell ref="O5:Q5"/>
    <mergeCell ref="S5:X5"/>
    <mergeCell ref="A262:H2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183"/>
  <sheetViews>
    <sheetView showZeros="0" topLeftCell="C1" workbookViewId="0">
      <selection activeCell="C17" sqref="C17"/>
    </sheetView>
  </sheetViews>
  <sheetFormatPr defaultColWidth="9.14166666666667" defaultRowHeight="14.25" customHeight="1"/>
  <cols>
    <col min="1" max="1" width="19.1083333333333" customWidth="1"/>
    <col min="2" max="2" width="28.8916666666667" customWidth="1"/>
    <col min="3" max="3" width="64.6666666666667" customWidth="1"/>
    <col min="4" max="4" width="30.225" customWidth="1"/>
    <col min="5" max="5" width="16.1083333333333" customWidth="1"/>
    <col min="6" max="6" width="31.8916666666667" customWidth="1"/>
    <col min="7" max="7" width="9.85" customWidth="1"/>
    <col min="8" max="8" width="28.775"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40"/>
      <c r="E1" s="1"/>
      <c r="F1" s="1"/>
      <c r="G1" s="1"/>
      <c r="H1" s="1"/>
      <c r="U1" s="140"/>
      <c r="W1" s="145" t="s">
        <v>414</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"单位名称："&amp;"嵩明县卫生健康局"</f>
        <v>单位名称：嵩明县卫生健康局</v>
      </c>
      <c r="B3" s="5"/>
      <c r="C3" s="5"/>
      <c r="D3" s="5"/>
      <c r="E3" s="5"/>
      <c r="F3" s="5"/>
      <c r="G3" s="5"/>
      <c r="H3" s="5"/>
      <c r="I3" s="6"/>
      <c r="J3" s="6"/>
      <c r="K3" s="6"/>
      <c r="L3" s="6"/>
      <c r="M3" s="6"/>
      <c r="N3" s="6"/>
      <c r="O3" s="6"/>
      <c r="P3" s="6"/>
      <c r="Q3" s="6"/>
      <c r="U3" s="140"/>
      <c r="W3" s="113" t="s">
        <v>1</v>
      </c>
    </row>
    <row r="4" ht="21.75" customHeight="1" spans="1:23">
      <c r="A4" s="8" t="s">
        <v>415</v>
      </c>
      <c r="B4" s="9" t="s">
        <v>266</v>
      </c>
      <c r="C4" s="8" t="s">
        <v>267</v>
      </c>
      <c r="D4" s="8" t="s">
        <v>416</v>
      </c>
      <c r="E4" s="9" t="s">
        <v>268</v>
      </c>
      <c r="F4" s="9" t="s">
        <v>269</v>
      </c>
      <c r="G4" s="9" t="s">
        <v>417</v>
      </c>
      <c r="H4" s="9" t="s">
        <v>418</v>
      </c>
      <c r="I4" s="27" t="s">
        <v>55</v>
      </c>
      <c r="J4" s="10" t="s">
        <v>419</v>
      </c>
      <c r="K4" s="11"/>
      <c r="L4" s="11"/>
      <c r="M4" s="12"/>
      <c r="N4" s="10" t="s">
        <v>274</v>
      </c>
      <c r="O4" s="11"/>
      <c r="P4" s="12"/>
      <c r="Q4" s="9" t="s">
        <v>61</v>
      </c>
      <c r="R4" s="10" t="s">
        <v>62</v>
      </c>
      <c r="S4" s="11"/>
      <c r="T4" s="11"/>
      <c r="U4" s="11"/>
      <c r="V4" s="11"/>
      <c r="W4" s="12"/>
    </row>
    <row r="5" ht="21.75" customHeight="1" spans="1:23">
      <c r="A5" s="13"/>
      <c r="B5" s="28"/>
      <c r="C5" s="13"/>
      <c r="D5" s="13"/>
      <c r="E5" s="14"/>
      <c r="F5" s="14"/>
      <c r="G5" s="14"/>
      <c r="H5" s="14"/>
      <c r="I5" s="28"/>
      <c r="J5" s="141" t="s">
        <v>58</v>
      </c>
      <c r="K5" s="142"/>
      <c r="L5" s="9" t="s">
        <v>59</v>
      </c>
      <c r="M5" s="9" t="s">
        <v>60</v>
      </c>
      <c r="N5" s="9" t="s">
        <v>58</v>
      </c>
      <c r="O5" s="9" t="s">
        <v>59</v>
      </c>
      <c r="P5" s="9" t="s">
        <v>60</v>
      </c>
      <c r="Q5" s="14"/>
      <c r="R5" s="9" t="s">
        <v>57</v>
      </c>
      <c r="S5" s="9" t="s">
        <v>64</v>
      </c>
      <c r="T5" s="9" t="s">
        <v>280</v>
      </c>
      <c r="U5" s="9" t="s">
        <v>66</v>
      </c>
      <c r="V5" s="9" t="s">
        <v>67</v>
      </c>
      <c r="W5" s="9" t="s">
        <v>68</v>
      </c>
    </row>
    <row r="6" ht="21" customHeight="1" spans="1:23">
      <c r="A6" s="28"/>
      <c r="B6" s="28"/>
      <c r="C6" s="28"/>
      <c r="D6" s="28"/>
      <c r="E6" s="28"/>
      <c r="F6" s="28"/>
      <c r="G6" s="28"/>
      <c r="H6" s="28"/>
      <c r="I6" s="28"/>
      <c r="J6" s="143" t="s">
        <v>57</v>
      </c>
      <c r="K6" s="144"/>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420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421</v>
      </c>
      <c r="B9" s="68" t="s">
        <v>422</v>
      </c>
      <c r="C9" s="68" t="s">
        <v>423</v>
      </c>
      <c r="D9" s="68" t="s">
        <v>70</v>
      </c>
      <c r="E9" s="68" t="s">
        <v>165</v>
      </c>
      <c r="F9" s="68" t="s">
        <v>166</v>
      </c>
      <c r="G9" s="68" t="s">
        <v>424</v>
      </c>
      <c r="H9" s="68" t="s">
        <v>425</v>
      </c>
      <c r="I9" s="77">
        <v>55662</v>
      </c>
      <c r="J9" s="77"/>
      <c r="K9" s="108"/>
      <c r="L9" s="77"/>
      <c r="M9" s="77"/>
      <c r="N9" s="77"/>
      <c r="O9" s="77"/>
      <c r="P9" s="77"/>
      <c r="Q9" s="77"/>
      <c r="R9" s="77">
        <v>55662</v>
      </c>
      <c r="S9" s="77"/>
      <c r="T9" s="77"/>
      <c r="U9" s="77"/>
      <c r="V9" s="77"/>
      <c r="W9" s="77">
        <v>55662</v>
      </c>
    </row>
    <row r="10" ht="18.75" customHeight="1" spans="1:23">
      <c r="A10" s="68" t="s">
        <v>421</v>
      </c>
      <c r="B10" s="68" t="s">
        <v>426</v>
      </c>
      <c r="C10" s="68" t="s">
        <v>427</v>
      </c>
      <c r="D10" s="68" t="s">
        <v>70</v>
      </c>
      <c r="E10" s="68" t="s">
        <v>163</v>
      </c>
      <c r="F10" s="68" t="s">
        <v>164</v>
      </c>
      <c r="G10" s="68" t="s">
        <v>424</v>
      </c>
      <c r="H10" s="68" t="s">
        <v>425</v>
      </c>
      <c r="I10" s="77">
        <v>208300</v>
      </c>
      <c r="J10" s="77"/>
      <c r="K10" s="108"/>
      <c r="L10" s="77"/>
      <c r="M10" s="77"/>
      <c r="N10" s="77"/>
      <c r="O10" s="77"/>
      <c r="P10" s="77"/>
      <c r="Q10" s="77"/>
      <c r="R10" s="77">
        <v>208300</v>
      </c>
      <c r="S10" s="77"/>
      <c r="T10" s="77"/>
      <c r="U10" s="77"/>
      <c r="V10" s="77"/>
      <c r="W10" s="77">
        <v>208300</v>
      </c>
    </row>
    <row r="11" customHeight="1" spans="1:23">
      <c r="A11" s="68" t="s">
        <v>421</v>
      </c>
      <c r="B11" s="68" t="s">
        <v>428</v>
      </c>
      <c r="C11" s="68" t="s">
        <v>429</v>
      </c>
      <c r="D11" s="68" t="s">
        <v>70</v>
      </c>
      <c r="E11" s="68" t="s">
        <v>179</v>
      </c>
      <c r="F11" s="68" t="s">
        <v>180</v>
      </c>
      <c r="G11" s="68" t="s">
        <v>424</v>
      </c>
      <c r="H11" s="68" t="s">
        <v>425</v>
      </c>
      <c r="I11" s="77">
        <v>503085.49</v>
      </c>
      <c r="J11" s="77"/>
      <c r="K11" s="108"/>
      <c r="L11" s="77"/>
      <c r="M11" s="77"/>
      <c r="N11" s="77"/>
      <c r="O11" s="77"/>
      <c r="P11" s="77"/>
      <c r="Q11" s="77"/>
      <c r="R11" s="77">
        <v>503085.49</v>
      </c>
      <c r="S11" s="77"/>
      <c r="T11" s="77"/>
      <c r="U11" s="77"/>
      <c r="V11" s="77"/>
      <c r="W11" s="77">
        <v>503085.49</v>
      </c>
    </row>
    <row r="12" customHeight="1" spans="1:23">
      <c r="A12" s="68" t="s">
        <v>421</v>
      </c>
      <c r="B12" s="68" t="s">
        <v>430</v>
      </c>
      <c r="C12" s="68" t="s">
        <v>431</v>
      </c>
      <c r="D12" s="68" t="s">
        <v>70</v>
      </c>
      <c r="E12" s="68" t="s">
        <v>151</v>
      </c>
      <c r="F12" s="68" t="s">
        <v>152</v>
      </c>
      <c r="G12" s="68" t="s">
        <v>424</v>
      </c>
      <c r="H12" s="68" t="s">
        <v>425</v>
      </c>
      <c r="I12" s="77">
        <v>1000000</v>
      </c>
      <c r="J12" s="77">
        <v>1000000</v>
      </c>
      <c r="K12" s="108">
        <v>1000000</v>
      </c>
      <c r="L12" s="77"/>
      <c r="M12" s="77"/>
      <c r="N12" s="77"/>
      <c r="O12" s="77"/>
      <c r="P12" s="77"/>
      <c r="Q12" s="77"/>
      <c r="R12" s="77"/>
      <c r="S12" s="77"/>
      <c r="T12" s="77"/>
      <c r="U12" s="77"/>
      <c r="V12" s="77"/>
      <c r="W12" s="77"/>
    </row>
    <row r="13" customHeight="1" spans="1:23">
      <c r="A13" s="68" t="s">
        <v>421</v>
      </c>
      <c r="B13" s="68" t="s">
        <v>432</v>
      </c>
      <c r="C13" s="68" t="s">
        <v>433</v>
      </c>
      <c r="D13" s="68" t="s">
        <v>70</v>
      </c>
      <c r="E13" s="68" t="s">
        <v>179</v>
      </c>
      <c r="F13" s="68" t="s">
        <v>180</v>
      </c>
      <c r="G13" s="68" t="s">
        <v>424</v>
      </c>
      <c r="H13" s="68" t="s">
        <v>425</v>
      </c>
      <c r="I13" s="77">
        <v>3000000</v>
      </c>
      <c r="J13" s="77">
        <v>3000000</v>
      </c>
      <c r="K13" s="108">
        <v>3000000</v>
      </c>
      <c r="L13" s="77"/>
      <c r="M13" s="77"/>
      <c r="N13" s="77"/>
      <c r="O13" s="77"/>
      <c r="P13" s="77"/>
      <c r="Q13" s="77"/>
      <c r="R13" s="77"/>
      <c r="S13" s="77"/>
      <c r="T13" s="77"/>
      <c r="U13" s="77"/>
      <c r="V13" s="77"/>
      <c r="W13" s="77"/>
    </row>
    <row r="14" customHeight="1" spans="1:23">
      <c r="A14" s="68" t="s">
        <v>434</v>
      </c>
      <c r="B14" s="68" t="s">
        <v>435</v>
      </c>
      <c r="C14" s="68" t="s">
        <v>436</v>
      </c>
      <c r="D14" s="68" t="s">
        <v>70</v>
      </c>
      <c r="E14" s="68" t="s">
        <v>187</v>
      </c>
      <c r="F14" s="68" t="s">
        <v>188</v>
      </c>
      <c r="G14" s="68" t="s">
        <v>338</v>
      </c>
      <c r="H14" s="68" t="s">
        <v>339</v>
      </c>
      <c r="I14" s="77">
        <v>1569200</v>
      </c>
      <c r="J14" s="77">
        <v>1569200</v>
      </c>
      <c r="K14" s="108">
        <v>1569200</v>
      </c>
      <c r="L14" s="77"/>
      <c r="M14" s="77"/>
      <c r="N14" s="77"/>
      <c r="O14" s="77"/>
      <c r="P14" s="77"/>
      <c r="Q14" s="77"/>
      <c r="R14" s="77"/>
      <c r="S14" s="77"/>
      <c r="T14" s="77"/>
      <c r="U14" s="77"/>
      <c r="V14" s="77"/>
      <c r="W14" s="77"/>
    </row>
    <row r="15" customHeight="1" spans="1:23">
      <c r="A15" s="68" t="s">
        <v>434</v>
      </c>
      <c r="B15" s="68" t="s">
        <v>437</v>
      </c>
      <c r="C15" s="68" t="s">
        <v>438</v>
      </c>
      <c r="D15" s="68" t="s">
        <v>70</v>
      </c>
      <c r="E15" s="68" t="s">
        <v>187</v>
      </c>
      <c r="F15" s="68" t="s">
        <v>188</v>
      </c>
      <c r="G15" s="68" t="s">
        <v>338</v>
      </c>
      <c r="H15" s="68" t="s">
        <v>339</v>
      </c>
      <c r="I15" s="77">
        <v>1190740</v>
      </c>
      <c r="J15" s="77">
        <v>1190740</v>
      </c>
      <c r="K15" s="108">
        <v>1190740</v>
      </c>
      <c r="L15" s="77"/>
      <c r="M15" s="77"/>
      <c r="N15" s="77"/>
      <c r="O15" s="77"/>
      <c r="P15" s="77"/>
      <c r="Q15" s="77"/>
      <c r="R15" s="77"/>
      <c r="S15" s="77"/>
      <c r="T15" s="77"/>
      <c r="U15" s="77"/>
      <c r="V15" s="77"/>
      <c r="W15" s="77"/>
    </row>
    <row r="16" customHeight="1" spans="1:23">
      <c r="A16" s="68" t="s">
        <v>434</v>
      </c>
      <c r="B16" s="68" t="s">
        <v>439</v>
      </c>
      <c r="C16" s="68" t="s">
        <v>440</v>
      </c>
      <c r="D16" s="68" t="s">
        <v>70</v>
      </c>
      <c r="E16" s="68" t="s">
        <v>187</v>
      </c>
      <c r="F16" s="68" t="s">
        <v>188</v>
      </c>
      <c r="G16" s="68" t="s">
        <v>338</v>
      </c>
      <c r="H16" s="68" t="s">
        <v>339</v>
      </c>
      <c r="I16" s="77">
        <v>77570</v>
      </c>
      <c r="J16" s="77">
        <v>77570</v>
      </c>
      <c r="K16" s="108">
        <v>77570</v>
      </c>
      <c r="L16" s="77"/>
      <c r="M16" s="77"/>
      <c r="N16" s="77"/>
      <c r="O16" s="77"/>
      <c r="P16" s="77"/>
      <c r="Q16" s="77"/>
      <c r="R16" s="77"/>
      <c r="S16" s="77"/>
      <c r="T16" s="77"/>
      <c r="U16" s="77"/>
      <c r="V16" s="77"/>
      <c r="W16" s="77"/>
    </row>
    <row r="17" customHeight="1" spans="1:23">
      <c r="A17" s="68" t="s">
        <v>441</v>
      </c>
      <c r="B17" s="68" t="s">
        <v>442</v>
      </c>
      <c r="C17" s="68" t="s">
        <v>443</v>
      </c>
      <c r="D17" s="68" t="s">
        <v>70</v>
      </c>
      <c r="E17" s="29">
        <v>2120815</v>
      </c>
      <c r="F17" s="68" t="s">
        <v>204</v>
      </c>
      <c r="G17" s="68" t="s">
        <v>424</v>
      </c>
      <c r="H17" s="68" t="s">
        <v>425</v>
      </c>
      <c r="I17" s="77">
        <v>200000</v>
      </c>
      <c r="J17" s="77"/>
      <c r="K17" s="108"/>
      <c r="L17" s="77">
        <v>200000</v>
      </c>
      <c r="M17" s="77"/>
      <c r="N17" s="77"/>
      <c r="O17" s="77"/>
      <c r="P17" s="77"/>
      <c r="Q17" s="77"/>
      <c r="R17" s="77"/>
      <c r="S17" s="77"/>
      <c r="T17" s="77"/>
      <c r="U17" s="77"/>
      <c r="V17" s="77"/>
      <c r="W17" s="77"/>
    </row>
    <row r="18" customHeight="1" spans="1:23">
      <c r="A18" s="68" t="s">
        <v>441</v>
      </c>
      <c r="B18" s="68" t="s">
        <v>444</v>
      </c>
      <c r="C18" s="68" t="s">
        <v>445</v>
      </c>
      <c r="D18" s="68" t="s">
        <v>70</v>
      </c>
      <c r="E18" s="68" t="s">
        <v>177</v>
      </c>
      <c r="F18" s="68" t="s">
        <v>178</v>
      </c>
      <c r="G18" s="68" t="s">
        <v>424</v>
      </c>
      <c r="H18" s="68" t="s">
        <v>425</v>
      </c>
      <c r="I18" s="77">
        <v>100000</v>
      </c>
      <c r="J18" s="77">
        <v>100000</v>
      </c>
      <c r="K18" s="108">
        <v>100000</v>
      </c>
      <c r="L18" s="77"/>
      <c r="M18" s="77"/>
      <c r="N18" s="77"/>
      <c r="O18" s="77"/>
      <c r="P18" s="77"/>
      <c r="Q18" s="77"/>
      <c r="R18" s="77"/>
      <c r="S18" s="77"/>
      <c r="T18" s="77"/>
      <c r="U18" s="77"/>
      <c r="V18" s="77"/>
      <c r="W18" s="77"/>
    </row>
    <row r="19" customHeight="1" spans="1:23">
      <c r="A19" s="68" t="s">
        <v>441</v>
      </c>
      <c r="B19" s="68" t="s">
        <v>446</v>
      </c>
      <c r="C19" s="68" t="s">
        <v>447</v>
      </c>
      <c r="D19" s="68" t="s">
        <v>70</v>
      </c>
      <c r="E19" s="68" t="s">
        <v>175</v>
      </c>
      <c r="F19" s="68" t="s">
        <v>176</v>
      </c>
      <c r="G19" s="68" t="s">
        <v>424</v>
      </c>
      <c r="H19" s="68" t="s">
        <v>425</v>
      </c>
      <c r="I19" s="77">
        <v>2450000</v>
      </c>
      <c r="J19" s="77">
        <v>2450000</v>
      </c>
      <c r="K19" s="108">
        <v>2450000</v>
      </c>
      <c r="L19" s="77"/>
      <c r="M19" s="77"/>
      <c r="N19" s="77"/>
      <c r="O19" s="77"/>
      <c r="P19" s="77"/>
      <c r="Q19" s="77"/>
      <c r="R19" s="77"/>
      <c r="S19" s="77"/>
      <c r="T19" s="77"/>
      <c r="U19" s="77"/>
      <c r="V19" s="77"/>
      <c r="W19" s="77"/>
    </row>
    <row r="20" customHeight="1" spans="1:23">
      <c r="A20" s="68" t="s">
        <v>291</v>
      </c>
      <c r="B20" s="68" t="s">
        <v>448</v>
      </c>
      <c r="C20" s="68" t="s">
        <v>449</v>
      </c>
      <c r="D20" s="68" t="s">
        <v>73</v>
      </c>
      <c r="E20" s="68" t="s">
        <v>173</v>
      </c>
      <c r="F20" s="68" t="s">
        <v>174</v>
      </c>
      <c r="G20" s="68" t="s">
        <v>298</v>
      </c>
      <c r="H20" s="68" t="s">
        <v>299</v>
      </c>
      <c r="I20" s="77">
        <v>840000</v>
      </c>
      <c r="J20" s="77"/>
      <c r="K20" s="108"/>
      <c r="L20" s="77"/>
      <c r="M20" s="77"/>
      <c r="N20" s="77"/>
      <c r="O20" s="77"/>
      <c r="P20" s="77"/>
      <c r="Q20" s="77"/>
      <c r="R20" s="77">
        <v>840000</v>
      </c>
      <c r="S20" s="77">
        <v>840000</v>
      </c>
      <c r="T20" s="77"/>
      <c r="U20" s="77"/>
      <c r="V20" s="77"/>
      <c r="W20" s="77"/>
    </row>
    <row r="21" customHeight="1" spans="1:23">
      <c r="A21" s="68" t="s">
        <v>450</v>
      </c>
      <c r="B21" s="68" t="s">
        <v>451</v>
      </c>
      <c r="C21" s="68" t="s">
        <v>452</v>
      </c>
      <c r="D21" s="68" t="s">
        <v>73</v>
      </c>
      <c r="E21" s="68" t="s">
        <v>173</v>
      </c>
      <c r="F21" s="68" t="s">
        <v>174</v>
      </c>
      <c r="G21" s="68" t="s">
        <v>453</v>
      </c>
      <c r="H21" s="68" t="s">
        <v>450</v>
      </c>
      <c r="I21" s="77">
        <v>13600000</v>
      </c>
      <c r="J21" s="77"/>
      <c r="K21" s="108"/>
      <c r="L21" s="77"/>
      <c r="M21" s="77"/>
      <c r="N21" s="77"/>
      <c r="O21" s="77"/>
      <c r="P21" s="77"/>
      <c r="Q21" s="77"/>
      <c r="R21" s="77">
        <v>13600000</v>
      </c>
      <c r="S21" s="77">
        <v>13600000</v>
      </c>
      <c r="T21" s="77"/>
      <c r="U21" s="77"/>
      <c r="V21" s="77"/>
      <c r="W21" s="77"/>
    </row>
    <row r="22" customHeight="1" spans="1:23">
      <c r="A22" s="68" t="s">
        <v>454</v>
      </c>
      <c r="B22" s="68" t="s">
        <v>455</v>
      </c>
      <c r="C22" s="68" t="s">
        <v>456</v>
      </c>
      <c r="D22" s="68" t="s">
        <v>73</v>
      </c>
      <c r="E22" s="68" t="s">
        <v>173</v>
      </c>
      <c r="F22" s="68" t="s">
        <v>174</v>
      </c>
      <c r="G22" s="68" t="s">
        <v>312</v>
      </c>
      <c r="H22" s="68" t="s">
        <v>313</v>
      </c>
      <c r="I22" s="77">
        <v>467000</v>
      </c>
      <c r="J22" s="77"/>
      <c r="K22" s="108"/>
      <c r="L22" s="77"/>
      <c r="M22" s="77"/>
      <c r="N22" s="77"/>
      <c r="O22" s="77"/>
      <c r="P22" s="77"/>
      <c r="Q22" s="77"/>
      <c r="R22" s="77">
        <v>467000</v>
      </c>
      <c r="S22" s="77">
        <v>467000</v>
      </c>
      <c r="T22" s="77"/>
      <c r="U22" s="77"/>
      <c r="V22" s="77"/>
      <c r="W22" s="77"/>
    </row>
    <row r="23" customHeight="1" spans="1:23">
      <c r="A23" s="68" t="s">
        <v>454</v>
      </c>
      <c r="B23" s="68" t="s">
        <v>455</v>
      </c>
      <c r="C23" s="68" t="s">
        <v>456</v>
      </c>
      <c r="D23" s="68" t="s">
        <v>73</v>
      </c>
      <c r="E23" s="68" t="s">
        <v>173</v>
      </c>
      <c r="F23" s="68" t="s">
        <v>174</v>
      </c>
      <c r="G23" s="68" t="s">
        <v>314</v>
      </c>
      <c r="H23" s="68" t="s">
        <v>315</v>
      </c>
      <c r="I23" s="77">
        <v>40000</v>
      </c>
      <c r="J23" s="77"/>
      <c r="K23" s="108"/>
      <c r="L23" s="77"/>
      <c r="M23" s="77"/>
      <c r="N23" s="77"/>
      <c r="O23" s="77"/>
      <c r="P23" s="77"/>
      <c r="Q23" s="77"/>
      <c r="R23" s="77">
        <v>40000</v>
      </c>
      <c r="S23" s="77">
        <v>40000</v>
      </c>
      <c r="T23" s="77"/>
      <c r="U23" s="77"/>
      <c r="V23" s="77"/>
      <c r="W23" s="77"/>
    </row>
    <row r="24" customHeight="1" spans="1:23">
      <c r="A24" s="68" t="s">
        <v>454</v>
      </c>
      <c r="B24" s="68" t="s">
        <v>455</v>
      </c>
      <c r="C24" s="68" t="s">
        <v>456</v>
      </c>
      <c r="D24" s="68" t="s">
        <v>73</v>
      </c>
      <c r="E24" s="68" t="s">
        <v>173</v>
      </c>
      <c r="F24" s="68" t="s">
        <v>174</v>
      </c>
      <c r="G24" s="68" t="s">
        <v>316</v>
      </c>
      <c r="H24" s="68" t="s">
        <v>317</v>
      </c>
      <c r="I24" s="77">
        <v>100000</v>
      </c>
      <c r="J24" s="77"/>
      <c r="K24" s="108"/>
      <c r="L24" s="77"/>
      <c r="M24" s="77"/>
      <c r="N24" s="77"/>
      <c r="O24" s="77"/>
      <c r="P24" s="77"/>
      <c r="Q24" s="77"/>
      <c r="R24" s="77">
        <v>100000</v>
      </c>
      <c r="S24" s="77">
        <v>100000</v>
      </c>
      <c r="T24" s="77"/>
      <c r="U24" s="77"/>
      <c r="V24" s="77"/>
      <c r="W24" s="77"/>
    </row>
    <row r="25" customHeight="1" spans="1:23">
      <c r="A25" s="68" t="s">
        <v>454</v>
      </c>
      <c r="B25" s="68" t="s">
        <v>455</v>
      </c>
      <c r="C25" s="68" t="s">
        <v>456</v>
      </c>
      <c r="D25" s="68" t="s">
        <v>73</v>
      </c>
      <c r="E25" s="68" t="s">
        <v>173</v>
      </c>
      <c r="F25" s="68" t="s">
        <v>174</v>
      </c>
      <c r="G25" s="68" t="s">
        <v>318</v>
      </c>
      <c r="H25" s="68" t="s">
        <v>319</v>
      </c>
      <c r="I25" s="77">
        <v>40000</v>
      </c>
      <c r="J25" s="77"/>
      <c r="K25" s="108"/>
      <c r="L25" s="77"/>
      <c r="M25" s="77"/>
      <c r="N25" s="77"/>
      <c r="O25" s="77"/>
      <c r="P25" s="77"/>
      <c r="Q25" s="77"/>
      <c r="R25" s="77">
        <v>40000</v>
      </c>
      <c r="S25" s="77">
        <v>40000</v>
      </c>
      <c r="T25" s="77"/>
      <c r="U25" s="77"/>
      <c r="V25" s="77"/>
      <c r="W25" s="77"/>
    </row>
    <row r="26" customHeight="1" spans="1:23">
      <c r="A26" s="68" t="s">
        <v>454</v>
      </c>
      <c r="B26" s="68" t="s">
        <v>455</v>
      </c>
      <c r="C26" s="68" t="s">
        <v>456</v>
      </c>
      <c r="D26" s="68" t="s">
        <v>73</v>
      </c>
      <c r="E26" s="68" t="s">
        <v>173</v>
      </c>
      <c r="F26" s="68" t="s">
        <v>174</v>
      </c>
      <c r="G26" s="68" t="s">
        <v>320</v>
      </c>
      <c r="H26" s="68" t="s">
        <v>321</v>
      </c>
      <c r="I26" s="77">
        <v>108000</v>
      </c>
      <c r="J26" s="77"/>
      <c r="K26" s="108"/>
      <c r="L26" s="77"/>
      <c r="M26" s="77"/>
      <c r="N26" s="77"/>
      <c r="O26" s="77"/>
      <c r="P26" s="77"/>
      <c r="Q26" s="77"/>
      <c r="R26" s="77">
        <v>108000</v>
      </c>
      <c r="S26" s="77">
        <v>108000</v>
      </c>
      <c r="T26" s="77"/>
      <c r="U26" s="77"/>
      <c r="V26" s="77"/>
      <c r="W26" s="77"/>
    </row>
    <row r="27" customHeight="1" spans="1:23">
      <c r="A27" s="68" t="s">
        <v>454</v>
      </c>
      <c r="B27" s="68" t="s">
        <v>455</v>
      </c>
      <c r="C27" s="68" t="s">
        <v>456</v>
      </c>
      <c r="D27" s="68" t="s">
        <v>73</v>
      </c>
      <c r="E27" s="68" t="s">
        <v>173</v>
      </c>
      <c r="F27" s="68" t="s">
        <v>174</v>
      </c>
      <c r="G27" s="68" t="s">
        <v>322</v>
      </c>
      <c r="H27" s="68" t="s">
        <v>323</v>
      </c>
      <c r="I27" s="77">
        <v>100000</v>
      </c>
      <c r="J27" s="77"/>
      <c r="K27" s="108"/>
      <c r="L27" s="77"/>
      <c r="M27" s="77"/>
      <c r="N27" s="77"/>
      <c r="O27" s="77"/>
      <c r="P27" s="77"/>
      <c r="Q27" s="77"/>
      <c r="R27" s="77">
        <v>100000</v>
      </c>
      <c r="S27" s="77">
        <v>100000</v>
      </c>
      <c r="T27" s="77"/>
      <c r="U27" s="77"/>
      <c r="V27" s="77"/>
      <c r="W27" s="77"/>
    </row>
    <row r="28" customHeight="1" spans="1:23">
      <c r="A28" s="68" t="s">
        <v>454</v>
      </c>
      <c r="B28" s="68" t="s">
        <v>455</v>
      </c>
      <c r="C28" s="68" t="s">
        <v>456</v>
      </c>
      <c r="D28" s="68" t="s">
        <v>73</v>
      </c>
      <c r="E28" s="68" t="s">
        <v>173</v>
      </c>
      <c r="F28" s="68" t="s">
        <v>174</v>
      </c>
      <c r="G28" s="68" t="s">
        <v>324</v>
      </c>
      <c r="H28" s="68" t="s">
        <v>325</v>
      </c>
      <c r="I28" s="77">
        <v>150000</v>
      </c>
      <c r="J28" s="77"/>
      <c r="K28" s="108"/>
      <c r="L28" s="77"/>
      <c r="M28" s="77"/>
      <c r="N28" s="77"/>
      <c r="O28" s="77"/>
      <c r="P28" s="77"/>
      <c r="Q28" s="77"/>
      <c r="R28" s="77">
        <v>150000</v>
      </c>
      <c r="S28" s="77">
        <v>150000</v>
      </c>
      <c r="T28" s="77"/>
      <c r="U28" s="77"/>
      <c r="V28" s="77"/>
      <c r="W28" s="77"/>
    </row>
    <row r="29" customHeight="1" spans="1:23">
      <c r="A29" s="68" t="s">
        <v>454</v>
      </c>
      <c r="B29" s="68" t="s">
        <v>455</v>
      </c>
      <c r="C29" s="68" t="s">
        <v>456</v>
      </c>
      <c r="D29" s="68" t="s">
        <v>73</v>
      </c>
      <c r="E29" s="68" t="s">
        <v>173</v>
      </c>
      <c r="F29" s="68" t="s">
        <v>174</v>
      </c>
      <c r="G29" s="68" t="s">
        <v>326</v>
      </c>
      <c r="H29" s="68" t="s">
        <v>327</v>
      </c>
      <c r="I29" s="77">
        <v>150000</v>
      </c>
      <c r="J29" s="77"/>
      <c r="K29" s="108"/>
      <c r="L29" s="77"/>
      <c r="M29" s="77"/>
      <c r="N29" s="77"/>
      <c r="O29" s="77"/>
      <c r="P29" s="77"/>
      <c r="Q29" s="77"/>
      <c r="R29" s="77">
        <v>150000</v>
      </c>
      <c r="S29" s="77">
        <v>150000</v>
      </c>
      <c r="T29" s="77"/>
      <c r="U29" s="77"/>
      <c r="V29" s="77"/>
      <c r="W29" s="77"/>
    </row>
    <row r="30" customHeight="1" spans="1:23">
      <c r="A30" s="68" t="s">
        <v>454</v>
      </c>
      <c r="B30" s="68" t="s">
        <v>455</v>
      </c>
      <c r="C30" s="68" t="s">
        <v>456</v>
      </c>
      <c r="D30" s="68" t="s">
        <v>73</v>
      </c>
      <c r="E30" s="68" t="s">
        <v>173</v>
      </c>
      <c r="F30" s="68" t="s">
        <v>174</v>
      </c>
      <c r="G30" s="68" t="s">
        <v>457</v>
      </c>
      <c r="H30" s="68" t="s">
        <v>260</v>
      </c>
      <c r="I30" s="77">
        <v>15000</v>
      </c>
      <c r="J30" s="77"/>
      <c r="K30" s="108"/>
      <c r="L30" s="77"/>
      <c r="M30" s="77"/>
      <c r="N30" s="77"/>
      <c r="O30" s="77"/>
      <c r="P30" s="77"/>
      <c r="Q30" s="77"/>
      <c r="R30" s="77">
        <v>15000</v>
      </c>
      <c r="S30" s="77">
        <v>15000</v>
      </c>
      <c r="T30" s="77"/>
      <c r="U30" s="77"/>
      <c r="V30" s="77"/>
      <c r="W30" s="77"/>
    </row>
    <row r="31" customHeight="1" spans="1:23">
      <c r="A31" s="68" t="s">
        <v>454</v>
      </c>
      <c r="B31" s="68" t="s">
        <v>455</v>
      </c>
      <c r="C31" s="68" t="s">
        <v>456</v>
      </c>
      <c r="D31" s="68" t="s">
        <v>73</v>
      </c>
      <c r="E31" s="68" t="s">
        <v>173</v>
      </c>
      <c r="F31" s="68" t="s">
        <v>174</v>
      </c>
      <c r="G31" s="68" t="s">
        <v>424</v>
      </c>
      <c r="H31" s="68" t="s">
        <v>425</v>
      </c>
      <c r="I31" s="77">
        <v>6640000</v>
      </c>
      <c r="J31" s="77"/>
      <c r="K31" s="108"/>
      <c r="L31" s="77"/>
      <c r="M31" s="77"/>
      <c r="N31" s="77"/>
      <c r="O31" s="77"/>
      <c r="P31" s="77"/>
      <c r="Q31" s="77"/>
      <c r="R31" s="77">
        <v>6640000</v>
      </c>
      <c r="S31" s="77">
        <v>6640000</v>
      </c>
      <c r="T31" s="77"/>
      <c r="U31" s="77"/>
      <c r="V31" s="77"/>
      <c r="W31" s="77"/>
    </row>
    <row r="32" customHeight="1" spans="1:23">
      <c r="A32" s="68" t="s">
        <v>454</v>
      </c>
      <c r="B32" s="68" t="s">
        <v>455</v>
      </c>
      <c r="C32" s="68" t="s">
        <v>456</v>
      </c>
      <c r="D32" s="68" t="s">
        <v>73</v>
      </c>
      <c r="E32" s="68" t="s">
        <v>173</v>
      </c>
      <c r="F32" s="68" t="s">
        <v>174</v>
      </c>
      <c r="G32" s="68" t="s">
        <v>458</v>
      </c>
      <c r="H32" s="68" t="s">
        <v>459</v>
      </c>
      <c r="I32" s="77">
        <v>150000</v>
      </c>
      <c r="J32" s="77"/>
      <c r="K32" s="108"/>
      <c r="L32" s="77"/>
      <c r="M32" s="77"/>
      <c r="N32" s="77"/>
      <c r="O32" s="77"/>
      <c r="P32" s="77"/>
      <c r="Q32" s="77"/>
      <c r="R32" s="77">
        <v>150000</v>
      </c>
      <c r="S32" s="77">
        <v>150000</v>
      </c>
      <c r="T32" s="77"/>
      <c r="U32" s="77"/>
      <c r="V32" s="77"/>
      <c r="W32" s="77"/>
    </row>
    <row r="33" customHeight="1" spans="1:23">
      <c r="A33" s="68" t="s">
        <v>454</v>
      </c>
      <c r="B33" s="68" t="s">
        <v>455</v>
      </c>
      <c r="C33" s="68" t="s">
        <v>456</v>
      </c>
      <c r="D33" s="68" t="s">
        <v>73</v>
      </c>
      <c r="E33" s="68" t="s">
        <v>173</v>
      </c>
      <c r="F33" s="68" t="s">
        <v>174</v>
      </c>
      <c r="G33" s="68" t="s">
        <v>460</v>
      </c>
      <c r="H33" s="68" t="s">
        <v>461</v>
      </c>
      <c r="I33" s="77">
        <v>550000</v>
      </c>
      <c r="J33" s="77"/>
      <c r="K33" s="108"/>
      <c r="L33" s="77"/>
      <c r="M33" s="77"/>
      <c r="N33" s="77"/>
      <c r="O33" s="77"/>
      <c r="P33" s="77"/>
      <c r="Q33" s="77"/>
      <c r="R33" s="77">
        <v>550000</v>
      </c>
      <c r="S33" s="77">
        <v>550000</v>
      </c>
      <c r="T33" s="77"/>
      <c r="U33" s="77"/>
      <c r="V33" s="77"/>
      <c r="W33" s="77"/>
    </row>
    <row r="34" customHeight="1" spans="1:23">
      <c r="A34" s="68" t="s">
        <v>454</v>
      </c>
      <c r="B34" s="68" t="s">
        <v>455</v>
      </c>
      <c r="C34" s="68" t="s">
        <v>456</v>
      </c>
      <c r="D34" s="68" t="s">
        <v>73</v>
      </c>
      <c r="E34" s="68" t="s">
        <v>173</v>
      </c>
      <c r="F34" s="68" t="s">
        <v>174</v>
      </c>
      <c r="G34" s="68" t="s">
        <v>328</v>
      </c>
      <c r="H34" s="68" t="s">
        <v>329</v>
      </c>
      <c r="I34" s="77">
        <v>30000</v>
      </c>
      <c r="J34" s="77"/>
      <c r="K34" s="108"/>
      <c r="L34" s="77"/>
      <c r="M34" s="77"/>
      <c r="N34" s="77"/>
      <c r="O34" s="77"/>
      <c r="P34" s="77"/>
      <c r="Q34" s="77"/>
      <c r="R34" s="77">
        <v>30000</v>
      </c>
      <c r="S34" s="77">
        <v>30000</v>
      </c>
      <c r="T34" s="77"/>
      <c r="U34" s="77"/>
      <c r="V34" s="77"/>
      <c r="W34" s="77"/>
    </row>
    <row r="35" customHeight="1" spans="1:23">
      <c r="A35" s="68" t="s">
        <v>454</v>
      </c>
      <c r="B35" s="68" t="s">
        <v>455</v>
      </c>
      <c r="C35" s="68" t="s">
        <v>456</v>
      </c>
      <c r="D35" s="68" t="s">
        <v>73</v>
      </c>
      <c r="E35" s="68" t="s">
        <v>173</v>
      </c>
      <c r="F35" s="68" t="s">
        <v>174</v>
      </c>
      <c r="G35" s="68" t="s">
        <v>304</v>
      </c>
      <c r="H35" s="68" t="s">
        <v>305</v>
      </c>
      <c r="I35" s="77">
        <v>30000</v>
      </c>
      <c r="J35" s="77"/>
      <c r="K35" s="108"/>
      <c r="L35" s="77"/>
      <c r="M35" s="77"/>
      <c r="N35" s="77"/>
      <c r="O35" s="77"/>
      <c r="P35" s="77"/>
      <c r="Q35" s="77"/>
      <c r="R35" s="77">
        <v>30000</v>
      </c>
      <c r="S35" s="77">
        <v>30000</v>
      </c>
      <c r="T35" s="77"/>
      <c r="U35" s="77"/>
      <c r="V35" s="77"/>
      <c r="W35" s="77"/>
    </row>
    <row r="36" customHeight="1" spans="1:23">
      <c r="A36" s="68" t="s">
        <v>454</v>
      </c>
      <c r="B36" s="68" t="s">
        <v>455</v>
      </c>
      <c r="C36" s="68" t="s">
        <v>456</v>
      </c>
      <c r="D36" s="68" t="s">
        <v>73</v>
      </c>
      <c r="E36" s="68" t="s">
        <v>173</v>
      </c>
      <c r="F36" s="68" t="s">
        <v>174</v>
      </c>
      <c r="G36" s="68" t="s">
        <v>462</v>
      </c>
      <c r="H36" s="68" t="s">
        <v>463</v>
      </c>
      <c r="I36" s="77">
        <v>30000</v>
      </c>
      <c r="J36" s="77"/>
      <c r="K36" s="108"/>
      <c r="L36" s="77"/>
      <c r="M36" s="77"/>
      <c r="N36" s="77"/>
      <c r="O36" s="77"/>
      <c r="P36" s="77"/>
      <c r="Q36" s="77"/>
      <c r="R36" s="77">
        <v>30000</v>
      </c>
      <c r="S36" s="77">
        <v>30000</v>
      </c>
      <c r="T36" s="77"/>
      <c r="U36" s="77"/>
      <c r="V36" s="77"/>
      <c r="W36" s="77"/>
    </row>
    <row r="37" customHeight="1" spans="1:23">
      <c r="A37" s="68" t="s">
        <v>441</v>
      </c>
      <c r="B37" s="68" t="s">
        <v>464</v>
      </c>
      <c r="C37" s="68" t="s">
        <v>465</v>
      </c>
      <c r="D37" s="68" t="s">
        <v>73</v>
      </c>
      <c r="E37" s="68" t="s">
        <v>173</v>
      </c>
      <c r="F37" s="68" t="s">
        <v>174</v>
      </c>
      <c r="G37" s="68" t="s">
        <v>466</v>
      </c>
      <c r="H37" s="68" t="s">
        <v>467</v>
      </c>
      <c r="I37" s="77">
        <v>40800</v>
      </c>
      <c r="J37" s="77"/>
      <c r="K37" s="108"/>
      <c r="L37" s="77"/>
      <c r="M37" s="77"/>
      <c r="N37" s="77"/>
      <c r="O37" s="77"/>
      <c r="P37" s="77"/>
      <c r="Q37" s="77"/>
      <c r="R37" s="77">
        <v>40800</v>
      </c>
      <c r="S37" s="77">
        <v>40800</v>
      </c>
      <c r="T37" s="77"/>
      <c r="U37" s="77"/>
      <c r="V37" s="77"/>
      <c r="W37" s="77"/>
    </row>
    <row r="38" customHeight="1" spans="1:23">
      <c r="A38" s="68" t="s">
        <v>441</v>
      </c>
      <c r="B38" s="68" t="s">
        <v>464</v>
      </c>
      <c r="C38" s="68" t="s">
        <v>465</v>
      </c>
      <c r="D38" s="68" t="s">
        <v>73</v>
      </c>
      <c r="E38" s="68" t="s">
        <v>173</v>
      </c>
      <c r="F38" s="68" t="s">
        <v>174</v>
      </c>
      <c r="G38" s="68" t="s">
        <v>468</v>
      </c>
      <c r="H38" s="68" t="s">
        <v>469</v>
      </c>
      <c r="I38" s="77">
        <v>3021500</v>
      </c>
      <c r="J38" s="77"/>
      <c r="K38" s="108"/>
      <c r="L38" s="77"/>
      <c r="M38" s="77"/>
      <c r="N38" s="77"/>
      <c r="O38" s="77"/>
      <c r="P38" s="77"/>
      <c r="Q38" s="77"/>
      <c r="R38" s="77">
        <v>3021500</v>
      </c>
      <c r="S38" s="77">
        <v>3021500</v>
      </c>
      <c r="T38" s="77"/>
      <c r="U38" s="77"/>
      <c r="V38" s="77"/>
      <c r="W38" s="77"/>
    </row>
    <row r="39" customHeight="1" spans="1:23">
      <c r="A39" s="68" t="s">
        <v>441</v>
      </c>
      <c r="B39" s="68" t="s">
        <v>464</v>
      </c>
      <c r="C39" s="68" t="s">
        <v>465</v>
      </c>
      <c r="D39" s="68" t="s">
        <v>73</v>
      </c>
      <c r="E39" s="68" t="s">
        <v>173</v>
      </c>
      <c r="F39" s="68" t="s">
        <v>174</v>
      </c>
      <c r="G39" s="68" t="s">
        <v>470</v>
      </c>
      <c r="H39" s="68" t="s">
        <v>471</v>
      </c>
      <c r="I39" s="77">
        <v>2000000</v>
      </c>
      <c r="J39" s="77"/>
      <c r="K39" s="108"/>
      <c r="L39" s="77"/>
      <c r="M39" s="77"/>
      <c r="N39" s="77"/>
      <c r="O39" s="77"/>
      <c r="P39" s="77"/>
      <c r="Q39" s="77"/>
      <c r="R39" s="77">
        <v>2000000</v>
      </c>
      <c r="S39" s="77">
        <v>2000000</v>
      </c>
      <c r="T39" s="77"/>
      <c r="U39" s="77"/>
      <c r="V39" s="77"/>
      <c r="W39" s="77"/>
    </row>
    <row r="40" customHeight="1" spans="1:23">
      <c r="A40" s="68" t="s">
        <v>441</v>
      </c>
      <c r="B40" s="68" t="s">
        <v>464</v>
      </c>
      <c r="C40" s="68" t="s">
        <v>465</v>
      </c>
      <c r="D40" s="68" t="s">
        <v>73</v>
      </c>
      <c r="E40" s="68" t="s">
        <v>173</v>
      </c>
      <c r="F40" s="68" t="s">
        <v>174</v>
      </c>
      <c r="G40" s="68" t="s">
        <v>472</v>
      </c>
      <c r="H40" s="68" t="s">
        <v>473</v>
      </c>
      <c r="I40" s="77">
        <v>300000</v>
      </c>
      <c r="J40" s="77"/>
      <c r="K40" s="108"/>
      <c r="L40" s="77"/>
      <c r="M40" s="77"/>
      <c r="N40" s="77"/>
      <c r="O40" s="77"/>
      <c r="P40" s="77"/>
      <c r="Q40" s="77"/>
      <c r="R40" s="77">
        <v>300000</v>
      </c>
      <c r="S40" s="77">
        <v>300000</v>
      </c>
      <c r="T40" s="77"/>
      <c r="U40" s="77"/>
      <c r="V40" s="77"/>
      <c r="W40" s="77"/>
    </row>
    <row r="41" customHeight="1" spans="1:23">
      <c r="A41" s="68" t="s">
        <v>441</v>
      </c>
      <c r="B41" s="68" t="s">
        <v>464</v>
      </c>
      <c r="C41" s="68" t="s">
        <v>465</v>
      </c>
      <c r="D41" s="68" t="s">
        <v>73</v>
      </c>
      <c r="E41" s="68" t="s">
        <v>173</v>
      </c>
      <c r="F41" s="68" t="s">
        <v>174</v>
      </c>
      <c r="G41" s="68" t="s">
        <v>474</v>
      </c>
      <c r="H41" s="68" t="s">
        <v>475</v>
      </c>
      <c r="I41" s="77">
        <v>1650000</v>
      </c>
      <c r="J41" s="77"/>
      <c r="K41" s="108"/>
      <c r="L41" s="77"/>
      <c r="M41" s="77"/>
      <c r="N41" s="77"/>
      <c r="O41" s="77"/>
      <c r="P41" s="77"/>
      <c r="Q41" s="77"/>
      <c r="R41" s="77">
        <v>1650000</v>
      </c>
      <c r="S41" s="77">
        <v>1650000</v>
      </c>
      <c r="T41" s="77"/>
      <c r="U41" s="77"/>
      <c r="V41" s="77"/>
      <c r="W41" s="77"/>
    </row>
    <row r="42" customHeight="1" spans="1:23">
      <c r="A42" s="68" t="s">
        <v>441</v>
      </c>
      <c r="B42" s="68" t="s">
        <v>476</v>
      </c>
      <c r="C42" s="68" t="s">
        <v>477</v>
      </c>
      <c r="D42" s="68" t="s">
        <v>73</v>
      </c>
      <c r="E42" s="68" t="s">
        <v>173</v>
      </c>
      <c r="F42" s="68" t="s">
        <v>174</v>
      </c>
      <c r="G42" s="68" t="s">
        <v>466</v>
      </c>
      <c r="H42" s="68" t="s">
        <v>467</v>
      </c>
      <c r="I42" s="77">
        <v>5000</v>
      </c>
      <c r="J42" s="77"/>
      <c r="K42" s="108"/>
      <c r="L42" s="77"/>
      <c r="M42" s="77"/>
      <c r="N42" s="77"/>
      <c r="O42" s="77"/>
      <c r="P42" s="77"/>
      <c r="Q42" s="77"/>
      <c r="R42" s="77">
        <v>5000</v>
      </c>
      <c r="S42" s="77">
        <v>5000</v>
      </c>
      <c r="T42" s="77"/>
      <c r="U42" s="77"/>
      <c r="V42" s="77"/>
      <c r="W42" s="77"/>
    </row>
    <row r="43" customHeight="1" spans="1:23">
      <c r="A43" s="68" t="s">
        <v>441</v>
      </c>
      <c r="B43" s="68" t="s">
        <v>476</v>
      </c>
      <c r="C43" s="68" t="s">
        <v>477</v>
      </c>
      <c r="D43" s="68" t="s">
        <v>73</v>
      </c>
      <c r="E43" s="68" t="s">
        <v>173</v>
      </c>
      <c r="F43" s="68" t="s">
        <v>174</v>
      </c>
      <c r="G43" s="68" t="s">
        <v>468</v>
      </c>
      <c r="H43" s="68" t="s">
        <v>469</v>
      </c>
      <c r="I43" s="77">
        <v>4291280</v>
      </c>
      <c r="J43" s="77"/>
      <c r="K43" s="108"/>
      <c r="L43" s="77"/>
      <c r="M43" s="77"/>
      <c r="N43" s="77"/>
      <c r="O43" s="77"/>
      <c r="P43" s="77"/>
      <c r="Q43" s="77"/>
      <c r="R43" s="77">
        <v>4291280</v>
      </c>
      <c r="S43" s="77">
        <v>4291280</v>
      </c>
      <c r="T43" s="77"/>
      <c r="U43" s="77"/>
      <c r="V43" s="77"/>
      <c r="W43" s="77"/>
    </row>
    <row r="44" customHeight="1" spans="1:23">
      <c r="A44" s="68" t="s">
        <v>331</v>
      </c>
      <c r="B44" s="68" t="s">
        <v>478</v>
      </c>
      <c r="C44" s="68" t="s">
        <v>479</v>
      </c>
      <c r="D44" s="68" t="s">
        <v>75</v>
      </c>
      <c r="E44" s="68" t="s">
        <v>155</v>
      </c>
      <c r="F44" s="68" t="s">
        <v>156</v>
      </c>
      <c r="G44" s="68" t="s">
        <v>284</v>
      </c>
      <c r="H44" s="68" t="s">
        <v>285</v>
      </c>
      <c r="I44" s="77">
        <v>130154800</v>
      </c>
      <c r="J44" s="77"/>
      <c r="K44" s="108"/>
      <c r="L44" s="77"/>
      <c r="M44" s="77"/>
      <c r="N44" s="77"/>
      <c r="O44" s="77"/>
      <c r="P44" s="77"/>
      <c r="Q44" s="77"/>
      <c r="R44" s="77">
        <v>130154800</v>
      </c>
      <c r="S44" s="77">
        <v>130154800</v>
      </c>
      <c r="T44" s="77"/>
      <c r="U44" s="77"/>
      <c r="V44" s="77"/>
      <c r="W44" s="77"/>
    </row>
    <row r="45" customHeight="1" spans="1:23">
      <c r="A45" s="68" t="s">
        <v>454</v>
      </c>
      <c r="B45" s="68" t="s">
        <v>480</v>
      </c>
      <c r="C45" s="68" t="s">
        <v>481</v>
      </c>
      <c r="D45" s="68" t="s">
        <v>75</v>
      </c>
      <c r="E45" s="68" t="s">
        <v>155</v>
      </c>
      <c r="F45" s="68" t="s">
        <v>156</v>
      </c>
      <c r="G45" s="68" t="s">
        <v>312</v>
      </c>
      <c r="H45" s="68" t="s">
        <v>313</v>
      </c>
      <c r="I45" s="77">
        <v>100547200</v>
      </c>
      <c r="J45" s="77"/>
      <c r="K45" s="108"/>
      <c r="L45" s="77"/>
      <c r="M45" s="77"/>
      <c r="N45" s="77"/>
      <c r="O45" s="77"/>
      <c r="P45" s="77"/>
      <c r="Q45" s="77"/>
      <c r="R45" s="77">
        <v>100547200</v>
      </c>
      <c r="S45" s="77">
        <v>100547200</v>
      </c>
      <c r="T45" s="77"/>
      <c r="U45" s="77"/>
      <c r="V45" s="77"/>
      <c r="W45" s="77"/>
    </row>
    <row r="46" customHeight="1" spans="1:23">
      <c r="A46" s="68" t="s">
        <v>454</v>
      </c>
      <c r="B46" s="68" t="s">
        <v>480</v>
      </c>
      <c r="C46" s="68" t="s">
        <v>481</v>
      </c>
      <c r="D46" s="68" t="s">
        <v>75</v>
      </c>
      <c r="E46" s="68" t="s">
        <v>155</v>
      </c>
      <c r="F46" s="68" t="s">
        <v>156</v>
      </c>
      <c r="G46" s="68" t="s">
        <v>320</v>
      </c>
      <c r="H46" s="68" t="s">
        <v>321</v>
      </c>
      <c r="I46" s="77">
        <v>500000</v>
      </c>
      <c r="J46" s="77"/>
      <c r="K46" s="108"/>
      <c r="L46" s="77"/>
      <c r="M46" s="77"/>
      <c r="N46" s="77"/>
      <c r="O46" s="77"/>
      <c r="P46" s="77"/>
      <c r="Q46" s="77"/>
      <c r="R46" s="77">
        <v>500000</v>
      </c>
      <c r="S46" s="77">
        <v>500000</v>
      </c>
      <c r="T46" s="77"/>
      <c r="U46" s="77"/>
      <c r="V46" s="77"/>
      <c r="W46" s="77"/>
    </row>
    <row r="47" customHeight="1" spans="1:23">
      <c r="A47" s="68" t="s">
        <v>454</v>
      </c>
      <c r="B47" s="68" t="s">
        <v>480</v>
      </c>
      <c r="C47" s="68" t="s">
        <v>481</v>
      </c>
      <c r="D47" s="68" t="s">
        <v>75</v>
      </c>
      <c r="E47" s="68" t="s">
        <v>155</v>
      </c>
      <c r="F47" s="68" t="s">
        <v>156</v>
      </c>
      <c r="G47" s="68" t="s">
        <v>304</v>
      </c>
      <c r="H47" s="68" t="s">
        <v>305</v>
      </c>
      <c r="I47" s="77">
        <v>300000</v>
      </c>
      <c r="J47" s="77"/>
      <c r="K47" s="108"/>
      <c r="L47" s="77"/>
      <c r="M47" s="77"/>
      <c r="N47" s="77"/>
      <c r="O47" s="77"/>
      <c r="P47" s="77"/>
      <c r="Q47" s="77"/>
      <c r="R47" s="77">
        <v>300000</v>
      </c>
      <c r="S47" s="77">
        <v>300000</v>
      </c>
      <c r="T47" s="77"/>
      <c r="U47" s="77"/>
      <c r="V47" s="77"/>
      <c r="W47" s="77"/>
    </row>
    <row r="48" customHeight="1" spans="1:23">
      <c r="A48" s="68" t="s">
        <v>441</v>
      </c>
      <c r="B48" s="68" t="s">
        <v>482</v>
      </c>
      <c r="C48" s="68" t="s">
        <v>483</v>
      </c>
      <c r="D48" s="68" t="s">
        <v>75</v>
      </c>
      <c r="E48" s="68" t="s">
        <v>175</v>
      </c>
      <c r="F48" s="68" t="s">
        <v>176</v>
      </c>
      <c r="G48" s="68" t="s">
        <v>424</v>
      </c>
      <c r="H48" s="68" t="s">
        <v>425</v>
      </c>
      <c r="I48" s="77">
        <v>700000</v>
      </c>
      <c r="J48" s="77">
        <v>700000</v>
      </c>
      <c r="K48" s="108">
        <v>700000</v>
      </c>
      <c r="L48" s="77"/>
      <c r="M48" s="77"/>
      <c r="N48" s="77"/>
      <c r="O48" s="77"/>
      <c r="P48" s="77"/>
      <c r="Q48" s="77"/>
      <c r="R48" s="77"/>
      <c r="S48" s="77"/>
      <c r="T48" s="77"/>
      <c r="U48" s="77"/>
      <c r="V48" s="77"/>
      <c r="W48" s="77"/>
    </row>
    <row r="49" customHeight="1" spans="1:23">
      <c r="A49" s="68" t="s">
        <v>441</v>
      </c>
      <c r="B49" s="68" t="s">
        <v>484</v>
      </c>
      <c r="C49" s="68" t="s">
        <v>485</v>
      </c>
      <c r="D49" s="68" t="s">
        <v>75</v>
      </c>
      <c r="E49" s="68" t="s">
        <v>155</v>
      </c>
      <c r="F49" s="68" t="s">
        <v>156</v>
      </c>
      <c r="G49" s="68" t="s">
        <v>486</v>
      </c>
      <c r="H49" s="68" t="s">
        <v>487</v>
      </c>
      <c r="I49" s="77">
        <v>2000000</v>
      </c>
      <c r="J49" s="77">
        <v>2000000</v>
      </c>
      <c r="K49" s="108">
        <v>2000000</v>
      </c>
      <c r="L49" s="77"/>
      <c r="M49" s="77"/>
      <c r="N49" s="77"/>
      <c r="O49" s="77"/>
      <c r="P49" s="77"/>
      <c r="Q49" s="77"/>
      <c r="R49" s="77"/>
      <c r="S49" s="77"/>
      <c r="T49" s="77"/>
      <c r="U49" s="77"/>
      <c r="V49" s="77"/>
      <c r="W49" s="77"/>
    </row>
    <row r="50" customHeight="1" spans="1:23">
      <c r="A50" s="68" t="s">
        <v>441</v>
      </c>
      <c r="B50" s="68" t="s">
        <v>488</v>
      </c>
      <c r="C50" s="68" t="s">
        <v>489</v>
      </c>
      <c r="D50" s="68" t="s">
        <v>75</v>
      </c>
      <c r="E50" s="68" t="s">
        <v>155</v>
      </c>
      <c r="F50" s="68" t="s">
        <v>156</v>
      </c>
      <c r="G50" s="68" t="s">
        <v>466</v>
      </c>
      <c r="H50" s="68" t="s">
        <v>467</v>
      </c>
      <c r="I50" s="77">
        <v>3361502</v>
      </c>
      <c r="J50" s="77"/>
      <c r="K50" s="108"/>
      <c r="L50" s="77"/>
      <c r="M50" s="77"/>
      <c r="N50" s="77"/>
      <c r="O50" s="77"/>
      <c r="P50" s="77"/>
      <c r="Q50" s="77"/>
      <c r="R50" s="77">
        <v>3361502</v>
      </c>
      <c r="S50" s="77">
        <v>3361502</v>
      </c>
      <c r="T50" s="77"/>
      <c r="U50" s="77"/>
      <c r="V50" s="77"/>
      <c r="W50" s="77"/>
    </row>
    <row r="51" customHeight="1" spans="1:23">
      <c r="A51" s="68" t="s">
        <v>441</v>
      </c>
      <c r="B51" s="68" t="s">
        <v>488</v>
      </c>
      <c r="C51" s="68" t="s">
        <v>489</v>
      </c>
      <c r="D51" s="68" t="s">
        <v>75</v>
      </c>
      <c r="E51" s="68" t="s">
        <v>155</v>
      </c>
      <c r="F51" s="68" t="s">
        <v>156</v>
      </c>
      <c r="G51" s="68" t="s">
        <v>468</v>
      </c>
      <c r="H51" s="68" t="s">
        <v>469</v>
      </c>
      <c r="I51" s="77">
        <v>29775998</v>
      </c>
      <c r="J51" s="77"/>
      <c r="K51" s="108"/>
      <c r="L51" s="77"/>
      <c r="M51" s="77"/>
      <c r="N51" s="77"/>
      <c r="O51" s="77"/>
      <c r="P51" s="77"/>
      <c r="Q51" s="77"/>
      <c r="R51" s="77">
        <v>29775998</v>
      </c>
      <c r="S51" s="77">
        <v>29775998</v>
      </c>
      <c r="T51" s="77"/>
      <c r="U51" s="77"/>
      <c r="V51" s="77"/>
      <c r="W51" s="77"/>
    </row>
    <row r="52" customHeight="1" spans="1:23">
      <c r="A52" s="68" t="s">
        <v>441</v>
      </c>
      <c r="B52" s="68" t="s">
        <v>488</v>
      </c>
      <c r="C52" s="68" t="s">
        <v>489</v>
      </c>
      <c r="D52" s="68" t="s">
        <v>75</v>
      </c>
      <c r="E52" s="68" t="s">
        <v>155</v>
      </c>
      <c r="F52" s="68" t="s">
        <v>156</v>
      </c>
      <c r="G52" s="68" t="s">
        <v>472</v>
      </c>
      <c r="H52" s="68" t="s">
        <v>473</v>
      </c>
      <c r="I52" s="77">
        <v>1480000</v>
      </c>
      <c r="J52" s="77"/>
      <c r="K52" s="108"/>
      <c r="L52" s="77"/>
      <c r="M52" s="77"/>
      <c r="N52" s="77"/>
      <c r="O52" s="77"/>
      <c r="P52" s="77"/>
      <c r="Q52" s="77"/>
      <c r="R52" s="77">
        <v>1480000</v>
      </c>
      <c r="S52" s="77">
        <v>1480000</v>
      </c>
      <c r="T52" s="77"/>
      <c r="U52" s="77"/>
      <c r="V52" s="77"/>
      <c r="W52" s="77"/>
    </row>
    <row r="53" customHeight="1" spans="1:23">
      <c r="A53" s="68" t="s">
        <v>441</v>
      </c>
      <c r="B53" s="68" t="s">
        <v>490</v>
      </c>
      <c r="C53" s="68" t="s">
        <v>491</v>
      </c>
      <c r="D53" s="68" t="s">
        <v>75</v>
      </c>
      <c r="E53" s="68" t="s">
        <v>155</v>
      </c>
      <c r="F53" s="68" t="s">
        <v>156</v>
      </c>
      <c r="G53" s="68" t="s">
        <v>492</v>
      </c>
      <c r="H53" s="68" t="s">
        <v>493</v>
      </c>
      <c r="I53" s="77">
        <v>24200000</v>
      </c>
      <c r="J53" s="77"/>
      <c r="K53" s="108"/>
      <c r="L53" s="77"/>
      <c r="M53" s="77"/>
      <c r="N53" s="77"/>
      <c r="O53" s="77"/>
      <c r="P53" s="77"/>
      <c r="Q53" s="77"/>
      <c r="R53" s="77">
        <v>24200000</v>
      </c>
      <c r="S53" s="77">
        <v>24200000</v>
      </c>
      <c r="T53" s="77"/>
      <c r="U53" s="77"/>
      <c r="V53" s="77"/>
      <c r="W53" s="77"/>
    </row>
    <row r="54" customHeight="1" spans="1:23">
      <c r="A54" s="68" t="s">
        <v>441</v>
      </c>
      <c r="B54" s="68" t="s">
        <v>494</v>
      </c>
      <c r="C54" s="68" t="s">
        <v>495</v>
      </c>
      <c r="D54" s="68" t="s">
        <v>75</v>
      </c>
      <c r="E54" s="68" t="s">
        <v>155</v>
      </c>
      <c r="F54" s="68" t="s">
        <v>156</v>
      </c>
      <c r="G54" s="68" t="s">
        <v>424</v>
      </c>
      <c r="H54" s="68" t="s">
        <v>425</v>
      </c>
      <c r="I54" s="77">
        <v>48000000</v>
      </c>
      <c r="J54" s="77"/>
      <c r="K54" s="108"/>
      <c r="L54" s="77"/>
      <c r="M54" s="77"/>
      <c r="N54" s="77"/>
      <c r="O54" s="77"/>
      <c r="P54" s="77"/>
      <c r="Q54" s="77"/>
      <c r="R54" s="77">
        <v>48000000</v>
      </c>
      <c r="S54" s="77">
        <v>48000000</v>
      </c>
      <c r="T54" s="77"/>
      <c r="U54" s="77"/>
      <c r="V54" s="77"/>
      <c r="W54" s="77"/>
    </row>
    <row r="55" customHeight="1" spans="1:23">
      <c r="A55" s="68" t="s">
        <v>331</v>
      </c>
      <c r="B55" s="68" t="s">
        <v>496</v>
      </c>
      <c r="C55" s="68" t="s">
        <v>479</v>
      </c>
      <c r="D55" s="68" t="s">
        <v>77</v>
      </c>
      <c r="E55" s="68" t="s">
        <v>157</v>
      </c>
      <c r="F55" s="68" t="s">
        <v>158</v>
      </c>
      <c r="G55" s="68" t="s">
        <v>284</v>
      </c>
      <c r="H55" s="68" t="s">
        <v>285</v>
      </c>
      <c r="I55" s="77">
        <v>46000000</v>
      </c>
      <c r="J55" s="77"/>
      <c r="K55" s="108"/>
      <c r="L55" s="77"/>
      <c r="M55" s="77"/>
      <c r="N55" s="77"/>
      <c r="O55" s="77"/>
      <c r="P55" s="77"/>
      <c r="Q55" s="77"/>
      <c r="R55" s="77">
        <v>46000000</v>
      </c>
      <c r="S55" s="77">
        <v>46000000</v>
      </c>
      <c r="T55" s="77"/>
      <c r="U55" s="77"/>
      <c r="V55" s="77"/>
      <c r="W55" s="77"/>
    </row>
    <row r="56" customHeight="1" spans="1:23">
      <c r="A56" s="68" t="s">
        <v>454</v>
      </c>
      <c r="B56" s="68" t="s">
        <v>497</v>
      </c>
      <c r="C56" s="68" t="s">
        <v>481</v>
      </c>
      <c r="D56" s="68" t="s">
        <v>77</v>
      </c>
      <c r="E56" s="68" t="s">
        <v>157</v>
      </c>
      <c r="F56" s="68" t="s">
        <v>158</v>
      </c>
      <c r="G56" s="68" t="s">
        <v>312</v>
      </c>
      <c r="H56" s="68" t="s">
        <v>313</v>
      </c>
      <c r="I56" s="77">
        <v>37447000</v>
      </c>
      <c r="J56" s="77"/>
      <c r="K56" s="108"/>
      <c r="L56" s="77"/>
      <c r="M56" s="77"/>
      <c r="N56" s="77"/>
      <c r="O56" s="77"/>
      <c r="P56" s="77"/>
      <c r="Q56" s="77"/>
      <c r="R56" s="77">
        <v>37447000</v>
      </c>
      <c r="S56" s="77">
        <v>37447000</v>
      </c>
      <c r="T56" s="77"/>
      <c r="U56" s="77"/>
      <c r="V56" s="77"/>
      <c r="W56" s="77"/>
    </row>
    <row r="57" customHeight="1" spans="1:23">
      <c r="A57" s="68" t="s">
        <v>454</v>
      </c>
      <c r="B57" s="68" t="s">
        <v>497</v>
      </c>
      <c r="C57" s="68" t="s">
        <v>481</v>
      </c>
      <c r="D57" s="68" t="s">
        <v>77</v>
      </c>
      <c r="E57" s="68" t="s">
        <v>157</v>
      </c>
      <c r="F57" s="68" t="s">
        <v>158</v>
      </c>
      <c r="G57" s="68" t="s">
        <v>498</v>
      </c>
      <c r="H57" s="68" t="s">
        <v>499</v>
      </c>
      <c r="I57" s="77">
        <v>250000</v>
      </c>
      <c r="J57" s="77"/>
      <c r="K57" s="108"/>
      <c r="L57" s="77"/>
      <c r="M57" s="77"/>
      <c r="N57" s="77"/>
      <c r="O57" s="77"/>
      <c r="P57" s="77"/>
      <c r="Q57" s="77"/>
      <c r="R57" s="77">
        <v>250000</v>
      </c>
      <c r="S57" s="77">
        <v>250000</v>
      </c>
      <c r="T57" s="77"/>
      <c r="U57" s="77"/>
      <c r="V57" s="77"/>
      <c r="W57" s="77"/>
    </row>
    <row r="58" customHeight="1" spans="1:23">
      <c r="A58" s="68" t="s">
        <v>454</v>
      </c>
      <c r="B58" s="68" t="s">
        <v>497</v>
      </c>
      <c r="C58" s="68" t="s">
        <v>481</v>
      </c>
      <c r="D58" s="68" t="s">
        <v>77</v>
      </c>
      <c r="E58" s="68" t="s">
        <v>157</v>
      </c>
      <c r="F58" s="68" t="s">
        <v>158</v>
      </c>
      <c r="G58" s="68" t="s">
        <v>320</v>
      </c>
      <c r="H58" s="68" t="s">
        <v>321</v>
      </c>
      <c r="I58" s="77">
        <v>728000</v>
      </c>
      <c r="J58" s="77"/>
      <c r="K58" s="108"/>
      <c r="L58" s="77"/>
      <c r="M58" s="77"/>
      <c r="N58" s="77"/>
      <c r="O58" s="77"/>
      <c r="P58" s="77"/>
      <c r="Q58" s="77"/>
      <c r="R58" s="77">
        <v>728000</v>
      </c>
      <c r="S58" s="77">
        <v>728000</v>
      </c>
      <c r="T58" s="77"/>
      <c r="U58" s="77"/>
      <c r="V58" s="77"/>
      <c r="W58" s="77"/>
    </row>
    <row r="59" customHeight="1" spans="1:23">
      <c r="A59" s="68" t="s">
        <v>454</v>
      </c>
      <c r="B59" s="68" t="s">
        <v>497</v>
      </c>
      <c r="C59" s="68" t="s">
        <v>481</v>
      </c>
      <c r="D59" s="68" t="s">
        <v>77</v>
      </c>
      <c r="E59" s="68" t="s">
        <v>157</v>
      </c>
      <c r="F59" s="68" t="s">
        <v>158</v>
      </c>
      <c r="G59" s="68" t="s">
        <v>304</v>
      </c>
      <c r="H59" s="68" t="s">
        <v>305</v>
      </c>
      <c r="I59" s="77">
        <v>80000</v>
      </c>
      <c r="J59" s="77"/>
      <c r="K59" s="108"/>
      <c r="L59" s="77"/>
      <c r="M59" s="77"/>
      <c r="N59" s="77"/>
      <c r="O59" s="77"/>
      <c r="P59" s="77"/>
      <c r="Q59" s="77"/>
      <c r="R59" s="77">
        <v>80000</v>
      </c>
      <c r="S59" s="77">
        <v>80000</v>
      </c>
      <c r="T59" s="77"/>
      <c r="U59" s="77"/>
      <c r="V59" s="77"/>
      <c r="W59" s="77"/>
    </row>
    <row r="60" customHeight="1" spans="1:23">
      <c r="A60" s="68" t="s">
        <v>454</v>
      </c>
      <c r="B60" s="68" t="s">
        <v>497</v>
      </c>
      <c r="C60" s="68" t="s">
        <v>481</v>
      </c>
      <c r="D60" s="68" t="s">
        <v>77</v>
      </c>
      <c r="E60" s="68" t="s">
        <v>157</v>
      </c>
      <c r="F60" s="68" t="s">
        <v>158</v>
      </c>
      <c r="G60" s="68" t="s">
        <v>462</v>
      </c>
      <c r="H60" s="68" t="s">
        <v>463</v>
      </c>
      <c r="I60" s="77">
        <v>13750000</v>
      </c>
      <c r="J60" s="77"/>
      <c r="K60" s="108"/>
      <c r="L60" s="77"/>
      <c r="M60" s="77"/>
      <c r="N60" s="77"/>
      <c r="O60" s="77"/>
      <c r="P60" s="77"/>
      <c r="Q60" s="77"/>
      <c r="R60" s="77">
        <v>13750000</v>
      </c>
      <c r="S60" s="77">
        <v>13750000</v>
      </c>
      <c r="T60" s="77"/>
      <c r="U60" s="77"/>
      <c r="V60" s="77"/>
      <c r="W60" s="77"/>
    </row>
    <row r="61" customHeight="1" spans="1:23">
      <c r="A61" s="68" t="s">
        <v>421</v>
      </c>
      <c r="B61" s="68" t="s">
        <v>500</v>
      </c>
      <c r="C61" s="68" t="s">
        <v>501</v>
      </c>
      <c r="D61" s="68" t="s">
        <v>77</v>
      </c>
      <c r="E61" s="68" t="s">
        <v>159</v>
      </c>
      <c r="F61" s="68" t="s">
        <v>160</v>
      </c>
      <c r="G61" s="68" t="s">
        <v>468</v>
      </c>
      <c r="H61" s="68" t="s">
        <v>469</v>
      </c>
      <c r="I61" s="77">
        <v>1075000</v>
      </c>
      <c r="J61" s="77">
        <v>1075000</v>
      </c>
      <c r="K61" s="108">
        <v>1075000</v>
      </c>
      <c r="L61" s="77"/>
      <c r="M61" s="77"/>
      <c r="N61" s="77"/>
      <c r="O61" s="77"/>
      <c r="P61" s="77"/>
      <c r="Q61" s="77"/>
      <c r="R61" s="77"/>
      <c r="S61" s="77"/>
      <c r="T61" s="77"/>
      <c r="U61" s="77"/>
      <c r="V61" s="77"/>
      <c r="W61" s="77"/>
    </row>
    <row r="62" customHeight="1" spans="1:23">
      <c r="A62" s="68" t="s">
        <v>441</v>
      </c>
      <c r="B62" s="68" t="s">
        <v>502</v>
      </c>
      <c r="C62" s="68" t="s">
        <v>489</v>
      </c>
      <c r="D62" s="68" t="s">
        <v>77</v>
      </c>
      <c r="E62" s="68" t="s">
        <v>157</v>
      </c>
      <c r="F62" s="68" t="s">
        <v>158</v>
      </c>
      <c r="G62" s="68" t="s">
        <v>466</v>
      </c>
      <c r="H62" s="68" t="s">
        <v>467</v>
      </c>
      <c r="I62" s="77">
        <v>758000</v>
      </c>
      <c r="J62" s="77"/>
      <c r="K62" s="108"/>
      <c r="L62" s="77"/>
      <c r="M62" s="77"/>
      <c r="N62" s="77"/>
      <c r="O62" s="77"/>
      <c r="P62" s="77"/>
      <c r="Q62" s="77"/>
      <c r="R62" s="77">
        <v>758000</v>
      </c>
      <c r="S62" s="77">
        <v>758000</v>
      </c>
      <c r="T62" s="77"/>
      <c r="U62" s="77"/>
      <c r="V62" s="77"/>
      <c r="W62" s="77"/>
    </row>
    <row r="63" customHeight="1" spans="1:23">
      <c r="A63" s="68" t="s">
        <v>441</v>
      </c>
      <c r="B63" s="68" t="s">
        <v>502</v>
      </c>
      <c r="C63" s="68" t="s">
        <v>489</v>
      </c>
      <c r="D63" s="68" t="s">
        <v>77</v>
      </c>
      <c r="E63" s="68" t="s">
        <v>157</v>
      </c>
      <c r="F63" s="68" t="s">
        <v>158</v>
      </c>
      <c r="G63" s="68" t="s">
        <v>468</v>
      </c>
      <c r="H63" s="68" t="s">
        <v>469</v>
      </c>
      <c r="I63" s="77">
        <v>15637746</v>
      </c>
      <c r="J63" s="77"/>
      <c r="K63" s="108"/>
      <c r="L63" s="77"/>
      <c r="M63" s="77"/>
      <c r="N63" s="77"/>
      <c r="O63" s="77"/>
      <c r="P63" s="77"/>
      <c r="Q63" s="77"/>
      <c r="R63" s="77">
        <v>15637746</v>
      </c>
      <c r="S63" s="77">
        <v>15637746</v>
      </c>
      <c r="T63" s="77"/>
      <c r="U63" s="77"/>
      <c r="V63" s="77"/>
      <c r="W63" s="77"/>
    </row>
    <row r="64" customHeight="1" spans="1:23">
      <c r="A64" s="68" t="s">
        <v>441</v>
      </c>
      <c r="B64" s="68" t="s">
        <v>502</v>
      </c>
      <c r="C64" s="68" t="s">
        <v>489</v>
      </c>
      <c r="D64" s="68" t="s">
        <v>77</v>
      </c>
      <c r="E64" s="68" t="s">
        <v>157</v>
      </c>
      <c r="F64" s="68" t="s">
        <v>158</v>
      </c>
      <c r="G64" s="68" t="s">
        <v>474</v>
      </c>
      <c r="H64" s="68" t="s">
        <v>475</v>
      </c>
      <c r="I64" s="77">
        <v>200000</v>
      </c>
      <c r="J64" s="77"/>
      <c r="K64" s="108"/>
      <c r="L64" s="77"/>
      <c r="M64" s="77"/>
      <c r="N64" s="77"/>
      <c r="O64" s="77"/>
      <c r="P64" s="77"/>
      <c r="Q64" s="77"/>
      <c r="R64" s="77">
        <v>200000</v>
      </c>
      <c r="S64" s="77">
        <v>200000</v>
      </c>
      <c r="T64" s="77"/>
      <c r="U64" s="77"/>
      <c r="V64" s="77"/>
      <c r="W64" s="77"/>
    </row>
    <row r="65" customHeight="1" spans="1:23">
      <c r="A65" s="68" t="s">
        <v>441</v>
      </c>
      <c r="B65" s="68" t="s">
        <v>503</v>
      </c>
      <c r="C65" s="68" t="s">
        <v>504</v>
      </c>
      <c r="D65" s="68" t="s">
        <v>77</v>
      </c>
      <c r="E65" s="68" t="s">
        <v>157</v>
      </c>
      <c r="F65" s="68" t="s">
        <v>158</v>
      </c>
      <c r="G65" s="68" t="s">
        <v>474</v>
      </c>
      <c r="H65" s="68" t="s">
        <v>475</v>
      </c>
      <c r="I65" s="77">
        <v>300000</v>
      </c>
      <c r="J65" s="77"/>
      <c r="K65" s="108"/>
      <c r="L65" s="77"/>
      <c r="M65" s="77"/>
      <c r="N65" s="77"/>
      <c r="O65" s="77"/>
      <c r="P65" s="77"/>
      <c r="Q65" s="77"/>
      <c r="R65" s="77">
        <v>300000</v>
      </c>
      <c r="S65" s="77">
        <v>300000</v>
      </c>
      <c r="T65" s="77"/>
      <c r="U65" s="77"/>
      <c r="V65" s="77"/>
      <c r="W65" s="77"/>
    </row>
    <row r="66" customHeight="1" spans="1:23">
      <c r="A66" s="68" t="s">
        <v>421</v>
      </c>
      <c r="B66" s="68" t="s">
        <v>505</v>
      </c>
      <c r="C66" s="68" t="s">
        <v>506</v>
      </c>
      <c r="D66" s="68" t="s">
        <v>79</v>
      </c>
      <c r="E66" s="68" t="s">
        <v>175</v>
      </c>
      <c r="F66" s="68" t="s">
        <v>176</v>
      </c>
      <c r="G66" s="68" t="s">
        <v>312</v>
      </c>
      <c r="H66" s="68" t="s">
        <v>313</v>
      </c>
      <c r="I66" s="77">
        <v>30000</v>
      </c>
      <c r="J66" s="77"/>
      <c r="K66" s="108"/>
      <c r="L66" s="77"/>
      <c r="M66" s="77"/>
      <c r="N66" s="77"/>
      <c r="O66" s="77"/>
      <c r="P66" s="77"/>
      <c r="Q66" s="77"/>
      <c r="R66" s="77">
        <v>30000</v>
      </c>
      <c r="S66" s="77"/>
      <c r="T66" s="77"/>
      <c r="U66" s="77">
        <v>30000</v>
      </c>
      <c r="V66" s="77"/>
      <c r="W66" s="77"/>
    </row>
    <row r="67" customHeight="1" spans="1:23">
      <c r="A67" s="68" t="s">
        <v>421</v>
      </c>
      <c r="B67" s="68" t="s">
        <v>507</v>
      </c>
      <c r="C67" s="68" t="s">
        <v>508</v>
      </c>
      <c r="D67" s="68" t="s">
        <v>79</v>
      </c>
      <c r="E67" s="68" t="s">
        <v>177</v>
      </c>
      <c r="F67" s="68" t="s">
        <v>178</v>
      </c>
      <c r="G67" s="68" t="s">
        <v>312</v>
      </c>
      <c r="H67" s="68" t="s">
        <v>313</v>
      </c>
      <c r="I67" s="77">
        <v>148979.62</v>
      </c>
      <c r="J67" s="77"/>
      <c r="K67" s="108"/>
      <c r="L67" s="77"/>
      <c r="M67" s="77"/>
      <c r="N67" s="77"/>
      <c r="O67" s="77"/>
      <c r="P67" s="77"/>
      <c r="Q67" s="77"/>
      <c r="R67" s="77">
        <v>148979.62</v>
      </c>
      <c r="S67" s="77"/>
      <c r="T67" s="77"/>
      <c r="U67" s="77">
        <v>148979.62</v>
      </c>
      <c r="V67" s="77"/>
      <c r="W67" s="77"/>
    </row>
    <row r="68" customHeight="1" spans="1:23">
      <c r="A68" s="68" t="s">
        <v>421</v>
      </c>
      <c r="B68" s="68" t="s">
        <v>509</v>
      </c>
      <c r="C68" s="68" t="s">
        <v>510</v>
      </c>
      <c r="D68" s="68" t="s">
        <v>79</v>
      </c>
      <c r="E68" s="68" t="s">
        <v>169</v>
      </c>
      <c r="F68" s="68" t="s">
        <v>170</v>
      </c>
      <c r="G68" s="68" t="s">
        <v>312</v>
      </c>
      <c r="H68" s="68" t="s">
        <v>313</v>
      </c>
      <c r="I68" s="77">
        <v>13131</v>
      </c>
      <c r="J68" s="77"/>
      <c r="K68" s="108"/>
      <c r="L68" s="77"/>
      <c r="M68" s="77"/>
      <c r="N68" s="77"/>
      <c r="O68" s="77"/>
      <c r="P68" s="77"/>
      <c r="Q68" s="77"/>
      <c r="R68" s="77">
        <v>13131</v>
      </c>
      <c r="S68" s="77"/>
      <c r="T68" s="77"/>
      <c r="U68" s="77">
        <v>13131</v>
      </c>
      <c r="V68" s="77"/>
      <c r="W68" s="77"/>
    </row>
    <row r="69" customHeight="1" spans="1:23">
      <c r="A69" s="68" t="s">
        <v>441</v>
      </c>
      <c r="B69" s="68" t="s">
        <v>511</v>
      </c>
      <c r="C69" s="68" t="s">
        <v>512</v>
      </c>
      <c r="D69" s="68" t="s">
        <v>79</v>
      </c>
      <c r="E69" s="68" t="s">
        <v>151</v>
      </c>
      <c r="F69" s="68" t="s">
        <v>152</v>
      </c>
      <c r="G69" s="68" t="s">
        <v>338</v>
      </c>
      <c r="H69" s="68" t="s">
        <v>339</v>
      </c>
      <c r="I69" s="77">
        <v>180000</v>
      </c>
      <c r="J69" s="77">
        <v>180000</v>
      </c>
      <c r="K69" s="108">
        <v>180000</v>
      </c>
      <c r="L69" s="77"/>
      <c r="M69" s="77"/>
      <c r="N69" s="77"/>
      <c r="O69" s="77"/>
      <c r="P69" s="77"/>
      <c r="Q69" s="77"/>
      <c r="R69" s="77"/>
      <c r="S69" s="77"/>
      <c r="T69" s="77"/>
      <c r="U69" s="77"/>
      <c r="V69" s="77"/>
      <c r="W69" s="77"/>
    </row>
    <row r="70" customHeight="1" spans="1:23">
      <c r="A70" s="68" t="s">
        <v>421</v>
      </c>
      <c r="B70" s="68" t="s">
        <v>513</v>
      </c>
      <c r="C70" s="68" t="s">
        <v>514</v>
      </c>
      <c r="D70" s="68" t="s">
        <v>81</v>
      </c>
      <c r="E70" s="68" t="s">
        <v>175</v>
      </c>
      <c r="F70" s="68" t="s">
        <v>176</v>
      </c>
      <c r="G70" s="68" t="s">
        <v>312</v>
      </c>
      <c r="H70" s="68" t="s">
        <v>313</v>
      </c>
      <c r="I70" s="77">
        <v>92000</v>
      </c>
      <c r="J70" s="77">
        <v>92000</v>
      </c>
      <c r="K70" s="108">
        <v>92000</v>
      </c>
      <c r="L70" s="77"/>
      <c r="M70" s="77"/>
      <c r="N70" s="77"/>
      <c r="O70" s="77"/>
      <c r="P70" s="77"/>
      <c r="Q70" s="77"/>
      <c r="R70" s="77"/>
      <c r="S70" s="77"/>
      <c r="T70" s="77"/>
      <c r="U70" s="77"/>
      <c r="V70" s="77"/>
      <c r="W70" s="77"/>
    </row>
    <row r="71" customHeight="1" spans="1:23">
      <c r="A71" s="68" t="s">
        <v>421</v>
      </c>
      <c r="B71" s="68" t="s">
        <v>513</v>
      </c>
      <c r="C71" s="68" t="s">
        <v>514</v>
      </c>
      <c r="D71" s="68" t="s">
        <v>81</v>
      </c>
      <c r="E71" s="68" t="s">
        <v>175</v>
      </c>
      <c r="F71" s="68" t="s">
        <v>176</v>
      </c>
      <c r="G71" s="68" t="s">
        <v>322</v>
      </c>
      <c r="H71" s="68" t="s">
        <v>323</v>
      </c>
      <c r="I71" s="77">
        <v>50000</v>
      </c>
      <c r="J71" s="77">
        <v>50000</v>
      </c>
      <c r="K71" s="108">
        <v>50000</v>
      </c>
      <c r="L71" s="77"/>
      <c r="M71" s="77"/>
      <c r="N71" s="77"/>
      <c r="O71" s="77"/>
      <c r="P71" s="77"/>
      <c r="Q71" s="77"/>
      <c r="R71" s="77"/>
      <c r="S71" s="77"/>
      <c r="T71" s="77"/>
      <c r="U71" s="77"/>
      <c r="V71" s="77"/>
      <c r="W71" s="77"/>
    </row>
    <row r="72" customHeight="1" spans="1:23">
      <c r="A72" s="68" t="s">
        <v>421</v>
      </c>
      <c r="B72" s="68" t="s">
        <v>513</v>
      </c>
      <c r="C72" s="68" t="s">
        <v>514</v>
      </c>
      <c r="D72" s="68" t="s">
        <v>81</v>
      </c>
      <c r="E72" s="68" t="s">
        <v>175</v>
      </c>
      <c r="F72" s="68" t="s">
        <v>176</v>
      </c>
      <c r="G72" s="68" t="s">
        <v>326</v>
      </c>
      <c r="H72" s="68" t="s">
        <v>327</v>
      </c>
      <c r="I72" s="77">
        <v>38000</v>
      </c>
      <c r="J72" s="77">
        <v>38000</v>
      </c>
      <c r="K72" s="108">
        <v>38000</v>
      </c>
      <c r="L72" s="77"/>
      <c r="M72" s="77"/>
      <c r="N72" s="77"/>
      <c r="O72" s="77"/>
      <c r="P72" s="77"/>
      <c r="Q72" s="77"/>
      <c r="R72" s="77"/>
      <c r="S72" s="77"/>
      <c r="T72" s="77"/>
      <c r="U72" s="77"/>
      <c r="V72" s="77"/>
      <c r="W72" s="77"/>
    </row>
    <row r="73" customHeight="1" spans="1:23">
      <c r="A73" s="68" t="s">
        <v>421</v>
      </c>
      <c r="B73" s="68" t="s">
        <v>513</v>
      </c>
      <c r="C73" s="68" t="s">
        <v>514</v>
      </c>
      <c r="D73" s="68" t="s">
        <v>81</v>
      </c>
      <c r="E73" s="68" t="s">
        <v>175</v>
      </c>
      <c r="F73" s="68" t="s">
        <v>176</v>
      </c>
      <c r="G73" s="68" t="s">
        <v>304</v>
      </c>
      <c r="H73" s="68" t="s">
        <v>305</v>
      </c>
      <c r="I73" s="77">
        <v>20000</v>
      </c>
      <c r="J73" s="77">
        <v>20000</v>
      </c>
      <c r="K73" s="108">
        <v>20000</v>
      </c>
      <c r="L73" s="77"/>
      <c r="M73" s="77"/>
      <c r="N73" s="77"/>
      <c r="O73" s="77"/>
      <c r="P73" s="77"/>
      <c r="Q73" s="77"/>
      <c r="R73" s="77"/>
      <c r="S73" s="77"/>
      <c r="T73" s="77"/>
      <c r="U73" s="77"/>
      <c r="V73" s="77"/>
      <c r="W73" s="77"/>
    </row>
    <row r="74" customHeight="1" spans="1:23">
      <c r="A74" s="68" t="s">
        <v>441</v>
      </c>
      <c r="B74" s="68" t="s">
        <v>515</v>
      </c>
      <c r="C74" s="68" t="s">
        <v>516</v>
      </c>
      <c r="D74" s="68" t="s">
        <v>81</v>
      </c>
      <c r="E74" s="68" t="s">
        <v>175</v>
      </c>
      <c r="F74" s="68" t="s">
        <v>176</v>
      </c>
      <c r="G74" s="68" t="s">
        <v>312</v>
      </c>
      <c r="H74" s="68" t="s">
        <v>313</v>
      </c>
      <c r="I74" s="77">
        <v>293640.23</v>
      </c>
      <c r="J74" s="77"/>
      <c r="K74" s="108"/>
      <c r="L74" s="77"/>
      <c r="M74" s="77"/>
      <c r="N74" s="77"/>
      <c r="O74" s="77"/>
      <c r="P74" s="77"/>
      <c r="Q74" s="77"/>
      <c r="R74" s="77">
        <v>293640.23</v>
      </c>
      <c r="S74" s="77"/>
      <c r="T74" s="77"/>
      <c r="U74" s="77">
        <v>293640.23</v>
      </c>
      <c r="V74" s="77"/>
      <c r="W74" s="77"/>
    </row>
    <row r="75" customHeight="1" spans="1:23">
      <c r="A75" s="68" t="s">
        <v>441</v>
      </c>
      <c r="B75" s="68" t="s">
        <v>517</v>
      </c>
      <c r="C75" s="68" t="s">
        <v>518</v>
      </c>
      <c r="D75" s="68" t="s">
        <v>81</v>
      </c>
      <c r="E75" s="68" t="s">
        <v>209</v>
      </c>
      <c r="F75" s="68" t="s">
        <v>210</v>
      </c>
      <c r="G75" s="68" t="s">
        <v>322</v>
      </c>
      <c r="H75" s="68" t="s">
        <v>323</v>
      </c>
      <c r="I75" s="77">
        <v>8643.9</v>
      </c>
      <c r="J75" s="77"/>
      <c r="K75" s="108"/>
      <c r="L75" s="77"/>
      <c r="M75" s="77"/>
      <c r="N75" s="77"/>
      <c r="O75" s="77"/>
      <c r="P75" s="77"/>
      <c r="Q75" s="77"/>
      <c r="R75" s="77">
        <v>8643.9</v>
      </c>
      <c r="S75" s="77"/>
      <c r="T75" s="77"/>
      <c r="U75" s="77"/>
      <c r="V75" s="77"/>
      <c r="W75" s="77">
        <v>8643.9</v>
      </c>
    </row>
    <row r="76" customHeight="1" spans="1:23">
      <c r="A76" s="68" t="s">
        <v>441</v>
      </c>
      <c r="B76" s="68" t="s">
        <v>519</v>
      </c>
      <c r="C76" s="68" t="s">
        <v>520</v>
      </c>
      <c r="D76" s="68" t="s">
        <v>81</v>
      </c>
      <c r="E76" s="68" t="s">
        <v>171</v>
      </c>
      <c r="F76" s="68" t="s">
        <v>172</v>
      </c>
      <c r="G76" s="68" t="s">
        <v>312</v>
      </c>
      <c r="H76" s="68" t="s">
        <v>313</v>
      </c>
      <c r="I76" s="77">
        <v>168726.21</v>
      </c>
      <c r="J76" s="77"/>
      <c r="K76" s="108"/>
      <c r="L76" s="77"/>
      <c r="M76" s="77"/>
      <c r="N76" s="77"/>
      <c r="O76" s="77"/>
      <c r="P76" s="77"/>
      <c r="Q76" s="77"/>
      <c r="R76" s="77">
        <v>168726.21</v>
      </c>
      <c r="S76" s="77"/>
      <c r="T76" s="77"/>
      <c r="U76" s="77"/>
      <c r="V76" s="77"/>
      <c r="W76" s="77">
        <v>168726.21</v>
      </c>
    </row>
    <row r="77" customHeight="1" spans="1:23">
      <c r="A77" s="68" t="s">
        <v>441</v>
      </c>
      <c r="B77" s="68" t="s">
        <v>519</v>
      </c>
      <c r="C77" s="68" t="s">
        <v>520</v>
      </c>
      <c r="D77" s="68" t="s">
        <v>81</v>
      </c>
      <c r="E77" s="68" t="s">
        <v>181</v>
      </c>
      <c r="F77" s="68" t="s">
        <v>182</v>
      </c>
      <c r="G77" s="68" t="s">
        <v>312</v>
      </c>
      <c r="H77" s="68" t="s">
        <v>313</v>
      </c>
      <c r="I77" s="77">
        <v>86.26</v>
      </c>
      <c r="J77" s="77"/>
      <c r="K77" s="108"/>
      <c r="L77" s="77"/>
      <c r="M77" s="77"/>
      <c r="N77" s="77"/>
      <c r="O77" s="77"/>
      <c r="P77" s="77"/>
      <c r="Q77" s="77"/>
      <c r="R77" s="77">
        <v>86.26</v>
      </c>
      <c r="S77" s="77"/>
      <c r="T77" s="77"/>
      <c r="U77" s="77">
        <v>86.26</v>
      </c>
      <c r="V77" s="77"/>
      <c r="W77" s="77"/>
    </row>
    <row r="78" customHeight="1" spans="1:23">
      <c r="A78" s="68" t="s">
        <v>331</v>
      </c>
      <c r="B78" s="68" t="s">
        <v>521</v>
      </c>
      <c r="C78" s="68" t="s">
        <v>522</v>
      </c>
      <c r="D78" s="68" t="s">
        <v>83</v>
      </c>
      <c r="E78" s="68" t="s">
        <v>155</v>
      </c>
      <c r="F78" s="68" t="s">
        <v>156</v>
      </c>
      <c r="G78" s="68" t="s">
        <v>284</v>
      </c>
      <c r="H78" s="68" t="s">
        <v>285</v>
      </c>
      <c r="I78" s="77">
        <v>3218068.4</v>
      </c>
      <c r="J78" s="77"/>
      <c r="K78" s="108"/>
      <c r="L78" s="77"/>
      <c r="M78" s="77"/>
      <c r="N78" s="77"/>
      <c r="O78" s="77"/>
      <c r="P78" s="77"/>
      <c r="Q78" s="77"/>
      <c r="R78" s="77">
        <v>3218068.4</v>
      </c>
      <c r="S78" s="77">
        <v>3218068.4</v>
      </c>
      <c r="T78" s="77"/>
      <c r="U78" s="77"/>
      <c r="V78" s="77"/>
      <c r="W78" s="77"/>
    </row>
    <row r="79" customHeight="1" spans="1:23">
      <c r="A79" s="68" t="s">
        <v>291</v>
      </c>
      <c r="B79" s="68" t="s">
        <v>523</v>
      </c>
      <c r="C79" s="68" t="s">
        <v>524</v>
      </c>
      <c r="D79" s="68" t="s">
        <v>83</v>
      </c>
      <c r="E79" s="68" t="s">
        <v>130</v>
      </c>
      <c r="F79" s="68" t="s">
        <v>131</v>
      </c>
      <c r="G79" s="68" t="s">
        <v>292</v>
      </c>
      <c r="H79" s="68" t="s">
        <v>293</v>
      </c>
      <c r="I79" s="77">
        <v>1002384</v>
      </c>
      <c r="J79" s="77"/>
      <c r="K79" s="108"/>
      <c r="L79" s="77"/>
      <c r="M79" s="77"/>
      <c r="N79" s="77"/>
      <c r="O79" s="77"/>
      <c r="P79" s="77"/>
      <c r="Q79" s="77"/>
      <c r="R79" s="77">
        <v>1002384</v>
      </c>
      <c r="S79" s="77">
        <v>1002384</v>
      </c>
      <c r="T79" s="77"/>
      <c r="U79" s="77"/>
      <c r="V79" s="77"/>
      <c r="W79" s="77"/>
    </row>
    <row r="80" customHeight="1" spans="1:23">
      <c r="A80" s="68" t="s">
        <v>291</v>
      </c>
      <c r="B80" s="68" t="s">
        <v>523</v>
      </c>
      <c r="C80" s="68" t="s">
        <v>524</v>
      </c>
      <c r="D80" s="68" t="s">
        <v>83</v>
      </c>
      <c r="E80" s="68" t="s">
        <v>132</v>
      </c>
      <c r="F80" s="68" t="s">
        <v>133</v>
      </c>
      <c r="G80" s="68" t="s">
        <v>525</v>
      </c>
      <c r="H80" s="68" t="s">
        <v>526</v>
      </c>
      <c r="I80" s="77">
        <v>348287.04</v>
      </c>
      <c r="J80" s="77"/>
      <c r="K80" s="108"/>
      <c r="L80" s="77"/>
      <c r="M80" s="77"/>
      <c r="N80" s="77"/>
      <c r="O80" s="77"/>
      <c r="P80" s="77"/>
      <c r="Q80" s="77"/>
      <c r="R80" s="77">
        <v>348287.04</v>
      </c>
      <c r="S80" s="77">
        <v>348287.04</v>
      </c>
      <c r="T80" s="77"/>
      <c r="U80" s="77"/>
      <c r="V80" s="77"/>
      <c r="W80" s="77"/>
    </row>
    <row r="81" customHeight="1" spans="1:23">
      <c r="A81" s="68" t="s">
        <v>291</v>
      </c>
      <c r="B81" s="68" t="s">
        <v>523</v>
      </c>
      <c r="C81" s="68" t="s">
        <v>524</v>
      </c>
      <c r="D81" s="68" t="s">
        <v>83</v>
      </c>
      <c r="E81" s="68" t="s">
        <v>193</v>
      </c>
      <c r="F81" s="68" t="s">
        <v>194</v>
      </c>
      <c r="G81" s="68" t="s">
        <v>294</v>
      </c>
      <c r="H81" s="68" t="s">
        <v>295</v>
      </c>
      <c r="I81" s="77">
        <v>299362.85</v>
      </c>
      <c r="J81" s="77"/>
      <c r="K81" s="108"/>
      <c r="L81" s="77"/>
      <c r="M81" s="77"/>
      <c r="N81" s="77"/>
      <c r="O81" s="77"/>
      <c r="P81" s="77"/>
      <c r="Q81" s="77"/>
      <c r="R81" s="77">
        <v>299362.85</v>
      </c>
      <c r="S81" s="77">
        <v>299362.85</v>
      </c>
      <c r="T81" s="77"/>
      <c r="U81" s="77"/>
      <c r="V81" s="77"/>
      <c r="W81" s="77"/>
    </row>
    <row r="82" customHeight="1" spans="1:23">
      <c r="A82" s="68" t="s">
        <v>291</v>
      </c>
      <c r="B82" s="68" t="s">
        <v>523</v>
      </c>
      <c r="C82" s="68" t="s">
        <v>524</v>
      </c>
      <c r="D82" s="68" t="s">
        <v>83</v>
      </c>
      <c r="E82" s="68" t="s">
        <v>195</v>
      </c>
      <c r="F82" s="68" t="s">
        <v>196</v>
      </c>
      <c r="G82" s="68" t="s">
        <v>296</v>
      </c>
      <c r="H82" s="68" t="s">
        <v>297</v>
      </c>
      <c r="I82" s="77">
        <v>167777.76</v>
      </c>
      <c r="J82" s="77"/>
      <c r="K82" s="108"/>
      <c r="L82" s="77"/>
      <c r="M82" s="77"/>
      <c r="N82" s="77"/>
      <c r="O82" s="77"/>
      <c r="P82" s="77"/>
      <c r="Q82" s="77"/>
      <c r="R82" s="77">
        <v>167777.76</v>
      </c>
      <c r="S82" s="77">
        <v>167777.76</v>
      </c>
      <c r="T82" s="77"/>
      <c r="U82" s="77"/>
      <c r="V82" s="77"/>
      <c r="W82" s="77"/>
    </row>
    <row r="83" customHeight="1" spans="1:23">
      <c r="A83" s="68" t="s">
        <v>291</v>
      </c>
      <c r="B83" s="68" t="s">
        <v>523</v>
      </c>
      <c r="C83" s="68" t="s">
        <v>524</v>
      </c>
      <c r="D83" s="68" t="s">
        <v>83</v>
      </c>
      <c r="E83" s="68" t="s">
        <v>144</v>
      </c>
      <c r="F83" s="68" t="s">
        <v>143</v>
      </c>
      <c r="G83" s="68" t="s">
        <v>298</v>
      </c>
      <c r="H83" s="68" t="s">
        <v>299</v>
      </c>
      <c r="I83" s="77">
        <v>103239.07</v>
      </c>
      <c r="J83" s="77"/>
      <c r="K83" s="108"/>
      <c r="L83" s="77"/>
      <c r="M83" s="77"/>
      <c r="N83" s="77"/>
      <c r="O83" s="77"/>
      <c r="P83" s="77"/>
      <c r="Q83" s="77"/>
      <c r="R83" s="77">
        <v>103239.07</v>
      </c>
      <c r="S83" s="77">
        <v>103239.07</v>
      </c>
      <c r="T83" s="77"/>
      <c r="U83" s="77"/>
      <c r="V83" s="77"/>
      <c r="W83" s="77"/>
    </row>
    <row r="84" customHeight="1" spans="1:23">
      <c r="A84" s="68" t="s">
        <v>216</v>
      </c>
      <c r="B84" s="68" t="s">
        <v>527</v>
      </c>
      <c r="C84" s="68" t="s">
        <v>528</v>
      </c>
      <c r="D84" s="68" t="s">
        <v>83</v>
      </c>
      <c r="E84" s="68" t="s">
        <v>215</v>
      </c>
      <c r="F84" s="68" t="s">
        <v>216</v>
      </c>
      <c r="G84" s="68" t="s">
        <v>301</v>
      </c>
      <c r="H84" s="68" t="s">
        <v>216</v>
      </c>
      <c r="I84" s="77">
        <v>412998</v>
      </c>
      <c r="J84" s="77"/>
      <c r="K84" s="108"/>
      <c r="L84" s="77"/>
      <c r="M84" s="77"/>
      <c r="N84" s="77"/>
      <c r="O84" s="77"/>
      <c r="P84" s="77"/>
      <c r="Q84" s="77"/>
      <c r="R84" s="77">
        <v>412998</v>
      </c>
      <c r="S84" s="77">
        <v>412998</v>
      </c>
      <c r="T84" s="77"/>
      <c r="U84" s="77"/>
      <c r="V84" s="77"/>
      <c r="W84" s="77"/>
    </row>
    <row r="85" customHeight="1" spans="1:23">
      <c r="A85" s="68" t="s">
        <v>362</v>
      </c>
      <c r="B85" s="68" t="s">
        <v>529</v>
      </c>
      <c r="C85" s="68" t="s">
        <v>530</v>
      </c>
      <c r="D85" s="68" t="s">
        <v>83</v>
      </c>
      <c r="E85" s="68" t="s">
        <v>128</v>
      </c>
      <c r="F85" s="68" t="s">
        <v>129</v>
      </c>
      <c r="G85" s="68" t="s">
        <v>338</v>
      </c>
      <c r="H85" s="68" t="s">
        <v>339</v>
      </c>
      <c r="I85" s="77">
        <v>256963.44</v>
      </c>
      <c r="J85" s="77"/>
      <c r="K85" s="108"/>
      <c r="L85" s="77"/>
      <c r="M85" s="77"/>
      <c r="N85" s="77"/>
      <c r="O85" s="77"/>
      <c r="P85" s="77"/>
      <c r="Q85" s="77"/>
      <c r="R85" s="77">
        <v>256963.44</v>
      </c>
      <c r="S85" s="77">
        <v>256963.44</v>
      </c>
      <c r="T85" s="77"/>
      <c r="U85" s="77"/>
      <c r="V85" s="77"/>
      <c r="W85" s="77"/>
    </row>
    <row r="86" customHeight="1" spans="1:23">
      <c r="A86" s="68" t="s">
        <v>450</v>
      </c>
      <c r="B86" s="68" t="s">
        <v>531</v>
      </c>
      <c r="C86" s="68" t="s">
        <v>532</v>
      </c>
      <c r="D86" s="68" t="s">
        <v>83</v>
      </c>
      <c r="E86" s="68" t="s">
        <v>155</v>
      </c>
      <c r="F86" s="68" t="s">
        <v>156</v>
      </c>
      <c r="G86" s="68" t="s">
        <v>453</v>
      </c>
      <c r="H86" s="68" t="s">
        <v>450</v>
      </c>
      <c r="I86" s="77">
        <v>2662149.28</v>
      </c>
      <c r="J86" s="77"/>
      <c r="K86" s="108"/>
      <c r="L86" s="77"/>
      <c r="M86" s="77"/>
      <c r="N86" s="77"/>
      <c r="O86" s="77"/>
      <c r="P86" s="77"/>
      <c r="Q86" s="77"/>
      <c r="R86" s="77">
        <v>2662149.28</v>
      </c>
      <c r="S86" s="77">
        <v>2662149.28</v>
      </c>
      <c r="T86" s="77"/>
      <c r="U86" s="77"/>
      <c r="V86" s="77"/>
      <c r="W86" s="77"/>
    </row>
    <row r="87" customHeight="1" spans="1:23">
      <c r="A87" s="68" t="s">
        <v>441</v>
      </c>
      <c r="B87" s="68" t="s">
        <v>533</v>
      </c>
      <c r="C87" s="68" t="s">
        <v>534</v>
      </c>
      <c r="D87" s="68" t="s">
        <v>83</v>
      </c>
      <c r="E87" s="68" t="s">
        <v>155</v>
      </c>
      <c r="F87" s="68" t="s">
        <v>156</v>
      </c>
      <c r="G87" s="68" t="s">
        <v>468</v>
      </c>
      <c r="H87" s="68" t="s">
        <v>469</v>
      </c>
      <c r="I87" s="77">
        <v>1310000</v>
      </c>
      <c r="J87" s="77"/>
      <c r="K87" s="108"/>
      <c r="L87" s="77"/>
      <c r="M87" s="77"/>
      <c r="N87" s="77"/>
      <c r="O87" s="77"/>
      <c r="P87" s="77"/>
      <c r="Q87" s="77"/>
      <c r="R87" s="77">
        <v>1310000</v>
      </c>
      <c r="S87" s="77">
        <v>1310000</v>
      </c>
      <c r="T87" s="77"/>
      <c r="U87" s="77"/>
      <c r="V87" s="77"/>
      <c r="W87" s="77"/>
    </row>
    <row r="88" customHeight="1" spans="1:23">
      <c r="A88" s="68" t="s">
        <v>441</v>
      </c>
      <c r="B88" s="68" t="s">
        <v>535</v>
      </c>
      <c r="C88" s="68" t="s">
        <v>536</v>
      </c>
      <c r="D88" s="68" t="s">
        <v>83</v>
      </c>
      <c r="E88" s="68" t="s">
        <v>155</v>
      </c>
      <c r="F88" s="68" t="s">
        <v>156</v>
      </c>
      <c r="G88" s="68" t="s">
        <v>312</v>
      </c>
      <c r="H88" s="68" t="s">
        <v>313</v>
      </c>
      <c r="I88" s="77">
        <v>73951</v>
      </c>
      <c r="J88" s="77"/>
      <c r="K88" s="108"/>
      <c r="L88" s="77"/>
      <c r="M88" s="77"/>
      <c r="N88" s="77"/>
      <c r="O88" s="77"/>
      <c r="P88" s="77"/>
      <c r="Q88" s="77"/>
      <c r="R88" s="77">
        <v>73951</v>
      </c>
      <c r="S88" s="77">
        <v>73951</v>
      </c>
      <c r="T88" s="77"/>
      <c r="U88" s="77"/>
      <c r="V88" s="77"/>
      <c r="W88" s="77"/>
    </row>
    <row r="89" customHeight="1" spans="1:23">
      <c r="A89" s="68" t="s">
        <v>441</v>
      </c>
      <c r="B89" s="68" t="s">
        <v>535</v>
      </c>
      <c r="C89" s="68" t="s">
        <v>536</v>
      </c>
      <c r="D89" s="68" t="s">
        <v>83</v>
      </c>
      <c r="E89" s="68" t="s">
        <v>155</v>
      </c>
      <c r="F89" s="68" t="s">
        <v>156</v>
      </c>
      <c r="G89" s="68" t="s">
        <v>498</v>
      </c>
      <c r="H89" s="68" t="s">
        <v>499</v>
      </c>
      <c r="I89" s="77">
        <v>2000</v>
      </c>
      <c r="J89" s="77"/>
      <c r="K89" s="108"/>
      <c r="L89" s="77"/>
      <c r="M89" s="77"/>
      <c r="N89" s="77"/>
      <c r="O89" s="77"/>
      <c r="P89" s="77"/>
      <c r="Q89" s="77"/>
      <c r="R89" s="77">
        <v>2000</v>
      </c>
      <c r="S89" s="77">
        <v>2000</v>
      </c>
      <c r="T89" s="77"/>
      <c r="U89" s="77"/>
      <c r="V89" s="77"/>
      <c r="W89" s="77"/>
    </row>
    <row r="90" customHeight="1" spans="1:23">
      <c r="A90" s="68" t="s">
        <v>441</v>
      </c>
      <c r="B90" s="68" t="s">
        <v>535</v>
      </c>
      <c r="C90" s="68" t="s">
        <v>536</v>
      </c>
      <c r="D90" s="68" t="s">
        <v>83</v>
      </c>
      <c r="E90" s="68" t="s">
        <v>155</v>
      </c>
      <c r="F90" s="68" t="s">
        <v>156</v>
      </c>
      <c r="G90" s="68" t="s">
        <v>537</v>
      </c>
      <c r="H90" s="68" t="s">
        <v>538</v>
      </c>
      <c r="I90" s="77">
        <v>1620</v>
      </c>
      <c r="J90" s="77"/>
      <c r="K90" s="108"/>
      <c r="L90" s="77"/>
      <c r="M90" s="77"/>
      <c r="N90" s="77"/>
      <c r="O90" s="77"/>
      <c r="P90" s="77"/>
      <c r="Q90" s="77"/>
      <c r="R90" s="77">
        <v>1620</v>
      </c>
      <c r="S90" s="77">
        <v>1620</v>
      </c>
      <c r="T90" s="77"/>
      <c r="U90" s="77"/>
      <c r="V90" s="77"/>
      <c r="W90" s="77"/>
    </row>
    <row r="91" customHeight="1" spans="1:23">
      <c r="A91" s="68" t="s">
        <v>441</v>
      </c>
      <c r="B91" s="68" t="s">
        <v>535</v>
      </c>
      <c r="C91" s="68" t="s">
        <v>536</v>
      </c>
      <c r="D91" s="68" t="s">
        <v>83</v>
      </c>
      <c r="E91" s="68" t="s">
        <v>155</v>
      </c>
      <c r="F91" s="68" t="s">
        <v>156</v>
      </c>
      <c r="G91" s="68" t="s">
        <v>314</v>
      </c>
      <c r="H91" s="68" t="s">
        <v>315</v>
      </c>
      <c r="I91" s="77">
        <v>36871</v>
      </c>
      <c r="J91" s="77"/>
      <c r="K91" s="108"/>
      <c r="L91" s="77"/>
      <c r="M91" s="77"/>
      <c r="N91" s="77"/>
      <c r="O91" s="77"/>
      <c r="P91" s="77"/>
      <c r="Q91" s="77"/>
      <c r="R91" s="77">
        <v>36871</v>
      </c>
      <c r="S91" s="77">
        <v>36871</v>
      </c>
      <c r="T91" s="77"/>
      <c r="U91" s="77"/>
      <c r="V91" s="77"/>
      <c r="W91" s="77"/>
    </row>
    <row r="92" customHeight="1" spans="1:23">
      <c r="A92" s="68" t="s">
        <v>441</v>
      </c>
      <c r="B92" s="68" t="s">
        <v>535</v>
      </c>
      <c r="C92" s="68" t="s">
        <v>536</v>
      </c>
      <c r="D92" s="68" t="s">
        <v>83</v>
      </c>
      <c r="E92" s="68" t="s">
        <v>155</v>
      </c>
      <c r="F92" s="68" t="s">
        <v>156</v>
      </c>
      <c r="G92" s="68" t="s">
        <v>316</v>
      </c>
      <c r="H92" s="68" t="s">
        <v>317</v>
      </c>
      <c r="I92" s="77">
        <v>52236</v>
      </c>
      <c r="J92" s="77"/>
      <c r="K92" s="108"/>
      <c r="L92" s="77"/>
      <c r="M92" s="77"/>
      <c r="N92" s="77"/>
      <c r="O92" s="77"/>
      <c r="P92" s="77"/>
      <c r="Q92" s="77"/>
      <c r="R92" s="77">
        <v>52236</v>
      </c>
      <c r="S92" s="77">
        <v>52236</v>
      </c>
      <c r="T92" s="77"/>
      <c r="U92" s="77"/>
      <c r="V92" s="77"/>
      <c r="W92" s="77"/>
    </row>
    <row r="93" customHeight="1" spans="1:23">
      <c r="A93" s="68" t="s">
        <v>441</v>
      </c>
      <c r="B93" s="68" t="s">
        <v>535</v>
      </c>
      <c r="C93" s="68" t="s">
        <v>536</v>
      </c>
      <c r="D93" s="68" t="s">
        <v>83</v>
      </c>
      <c r="E93" s="68" t="s">
        <v>155</v>
      </c>
      <c r="F93" s="68" t="s">
        <v>156</v>
      </c>
      <c r="G93" s="68" t="s">
        <v>318</v>
      </c>
      <c r="H93" s="68" t="s">
        <v>319</v>
      </c>
      <c r="I93" s="77">
        <v>7516</v>
      </c>
      <c r="J93" s="77"/>
      <c r="K93" s="108"/>
      <c r="L93" s="77"/>
      <c r="M93" s="77"/>
      <c r="N93" s="77"/>
      <c r="O93" s="77"/>
      <c r="P93" s="77"/>
      <c r="Q93" s="77"/>
      <c r="R93" s="77">
        <v>7516</v>
      </c>
      <c r="S93" s="77">
        <v>7516</v>
      </c>
      <c r="T93" s="77"/>
      <c r="U93" s="77"/>
      <c r="V93" s="77"/>
      <c r="W93" s="77"/>
    </row>
    <row r="94" customHeight="1" spans="1:23">
      <c r="A94" s="68" t="s">
        <v>441</v>
      </c>
      <c r="B94" s="68" t="s">
        <v>535</v>
      </c>
      <c r="C94" s="68" t="s">
        <v>536</v>
      </c>
      <c r="D94" s="68" t="s">
        <v>83</v>
      </c>
      <c r="E94" s="68" t="s">
        <v>155</v>
      </c>
      <c r="F94" s="68" t="s">
        <v>156</v>
      </c>
      <c r="G94" s="68" t="s">
        <v>320</v>
      </c>
      <c r="H94" s="68" t="s">
        <v>321</v>
      </c>
      <c r="I94" s="77">
        <v>108000</v>
      </c>
      <c r="J94" s="77"/>
      <c r="K94" s="108"/>
      <c r="L94" s="77"/>
      <c r="M94" s="77"/>
      <c r="N94" s="77"/>
      <c r="O94" s="77"/>
      <c r="P94" s="77"/>
      <c r="Q94" s="77"/>
      <c r="R94" s="77">
        <v>108000</v>
      </c>
      <c r="S94" s="77">
        <v>108000</v>
      </c>
      <c r="T94" s="77"/>
      <c r="U94" s="77"/>
      <c r="V94" s="77"/>
      <c r="W94" s="77"/>
    </row>
    <row r="95" customHeight="1" spans="1:23">
      <c r="A95" s="68" t="s">
        <v>441</v>
      </c>
      <c r="B95" s="68" t="s">
        <v>535</v>
      </c>
      <c r="C95" s="68" t="s">
        <v>536</v>
      </c>
      <c r="D95" s="68" t="s">
        <v>83</v>
      </c>
      <c r="E95" s="68" t="s">
        <v>155</v>
      </c>
      <c r="F95" s="68" t="s">
        <v>156</v>
      </c>
      <c r="G95" s="68" t="s">
        <v>322</v>
      </c>
      <c r="H95" s="68" t="s">
        <v>323</v>
      </c>
      <c r="I95" s="77">
        <v>13169</v>
      </c>
      <c r="J95" s="77"/>
      <c r="K95" s="108"/>
      <c r="L95" s="77"/>
      <c r="M95" s="77"/>
      <c r="N95" s="77"/>
      <c r="O95" s="77"/>
      <c r="P95" s="77"/>
      <c r="Q95" s="77"/>
      <c r="R95" s="77">
        <v>13169</v>
      </c>
      <c r="S95" s="77">
        <v>13169</v>
      </c>
      <c r="T95" s="77"/>
      <c r="U95" s="77"/>
      <c r="V95" s="77"/>
      <c r="W95" s="77"/>
    </row>
    <row r="96" customHeight="1" spans="1:23">
      <c r="A96" s="68" t="s">
        <v>441</v>
      </c>
      <c r="B96" s="68" t="s">
        <v>535</v>
      </c>
      <c r="C96" s="68" t="s">
        <v>536</v>
      </c>
      <c r="D96" s="68" t="s">
        <v>83</v>
      </c>
      <c r="E96" s="68" t="s">
        <v>155</v>
      </c>
      <c r="F96" s="68" t="s">
        <v>156</v>
      </c>
      <c r="G96" s="68" t="s">
        <v>324</v>
      </c>
      <c r="H96" s="68" t="s">
        <v>325</v>
      </c>
      <c r="I96" s="77">
        <v>82244</v>
      </c>
      <c r="J96" s="77"/>
      <c r="K96" s="108"/>
      <c r="L96" s="77"/>
      <c r="M96" s="77"/>
      <c r="N96" s="77"/>
      <c r="O96" s="77"/>
      <c r="P96" s="77"/>
      <c r="Q96" s="77"/>
      <c r="R96" s="77">
        <v>82244</v>
      </c>
      <c r="S96" s="77">
        <v>82244</v>
      </c>
      <c r="T96" s="77"/>
      <c r="U96" s="77"/>
      <c r="V96" s="77"/>
      <c r="W96" s="77"/>
    </row>
    <row r="97" customHeight="1" spans="1:23">
      <c r="A97" s="68" t="s">
        <v>441</v>
      </c>
      <c r="B97" s="68" t="s">
        <v>535</v>
      </c>
      <c r="C97" s="68" t="s">
        <v>536</v>
      </c>
      <c r="D97" s="68" t="s">
        <v>83</v>
      </c>
      <c r="E97" s="68" t="s">
        <v>155</v>
      </c>
      <c r="F97" s="68" t="s">
        <v>156</v>
      </c>
      <c r="G97" s="68" t="s">
        <v>424</v>
      </c>
      <c r="H97" s="68" t="s">
        <v>425</v>
      </c>
      <c r="I97" s="77">
        <v>5018137</v>
      </c>
      <c r="J97" s="77"/>
      <c r="K97" s="108"/>
      <c r="L97" s="77"/>
      <c r="M97" s="77"/>
      <c r="N97" s="77"/>
      <c r="O97" s="77"/>
      <c r="P97" s="77"/>
      <c r="Q97" s="77"/>
      <c r="R97" s="77">
        <v>5018137</v>
      </c>
      <c r="S97" s="77">
        <v>5018137</v>
      </c>
      <c r="T97" s="77"/>
      <c r="U97" s="77"/>
      <c r="V97" s="77"/>
      <c r="W97" s="77"/>
    </row>
    <row r="98" customHeight="1" spans="1:23">
      <c r="A98" s="68" t="s">
        <v>441</v>
      </c>
      <c r="B98" s="68" t="s">
        <v>535</v>
      </c>
      <c r="C98" s="68" t="s">
        <v>536</v>
      </c>
      <c r="D98" s="68" t="s">
        <v>83</v>
      </c>
      <c r="E98" s="68" t="s">
        <v>155</v>
      </c>
      <c r="F98" s="68" t="s">
        <v>156</v>
      </c>
      <c r="G98" s="68" t="s">
        <v>304</v>
      </c>
      <c r="H98" s="68" t="s">
        <v>305</v>
      </c>
      <c r="I98" s="77">
        <v>130000</v>
      </c>
      <c r="J98" s="77"/>
      <c r="K98" s="108"/>
      <c r="L98" s="77"/>
      <c r="M98" s="77"/>
      <c r="N98" s="77"/>
      <c r="O98" s="77"/>
      <c r="P98" s="77"/>
      <c r="Q98" s="77"/>
      <c r="R98" s="77">
        <v>130000</v>
      </c>
      <c r="S98" s="77">
        <v>130000</v>
      </c>
      <c r="T98" s="77"/>
      <c r="U98" s="77"/>
      <c r="V98" s="77"/>
      <c r="W98" s="77"/>
    </row>
    <row r="99" customHeight="1" spans="1:23">
      <c r="A99" s="68" t="s">
        <v>441</v>
      </c>
      <c r="B99" s="68" t="s">
        <v>535</v>
      </c>
      <c r="C99" s="68" t="s">
        <v>536</v>
      </c>
      <c r="D99" s="68" t="s">
        <v>83</v>
      </c>
      <c r="E99" s="68" t="s">
        <v>155</v>
      </c>
      <c r="F99" s="68" t="s">
        <v>156</v>
      </c>
      <c r="G99" s="68" t="s">
        <v>462</v>
      </c>
      <c r="H99" s="68" t="s">
        <v>463</v>
      </c>
      <c r="I99" s="77">
        <v>293554</v>
      </c>
      <c r="J99" s="77"/>
      <c r="K99" s="108"/>
      <c r="L99" s="77"/>
      <c r="M99" s="77"/>
      <c r="N99" s="77"/>
      <c r="O99" s="77"/>
      <c r="P99" s="77"/>
      <c r="Q99" s="77"/>
      <c r="R99" s="77">
        <v>293554</v>
      </c>
      <c r="S99" s="77">
        <v>293554</v>
      </c>
      <c r="T99" s="77"/>
      <c r="U99" s="77"/>
      <c r="V99" s="77"/>
      <c r="W99" s="77"/>
    </row>
    <row r="100" customHeight="1" spans="1:23">
      <c r="A100" s="68" t="s">
        <v>441</v>
      </c>
      <c r="B100" s="68" t="s">
        <v>539</v>
      </c>
      <c r="C100" s="68" t="s">
        <v>540</v>
      </c>
      <c r="D100" s="68" t="s">
        <v>83</v>
      </c>
      <c r="E100" s="68" t="s">
        <v>155</v>
      </c>
      <c r="F100" s="68" t="s">
        <v>156</v>
      </c>
      <c r="G100" s="68" t="s">
        <v>486</v>
      </c>
      <c r="H100" s="68" t="s">
        <v>487</v>
      </c>
      <c r="I100" s="77">
        <v>800000</v>
      </c>
      <c r="J100" s="77"/>
      <c r="K100" s="108"/>
      <c r="L100" s="77"/>
      <c r="M100" s="77"/>
      <c r="N100" s="77"/>
      <c r="O100" s="77"/>
      <c r="P100" s="77"/>
      <c r="Q100" s="77"/>
      <c r="R100" s="77">
        <v>800000</v>
      </c>
      <c r="S100" s="77">
        <v>800000</v>
      </c>
      <c r="T100" s="77"/>
      <c r="U100" s="77"/>
      <c r="V100" s="77"/>
      <c r="W100" s="77"/>
    </row>
    <row r="101" customHeight="1" spans="1:23">
      <c r="A101" s="68" t="s">
        <v>441</v>
      </c>
      <c r="B101" s="68" t="s">
        <v>539</v>
      </c>
      <c r="C101" s="68" t="s">
        <v>540</v>
      </c>
      <c r="D101" s="68" t="s">
        <v>83</v>
      </c>
      <c r="E101" s="68" t="s">
        <v>155</v>
      </c>
      <c r="F101" s="68" t="s">
        <v>156</v>
      </c>
      <c r="G101" s="68" t="s">
        <v>468</v>
      </c>
      <c r="H101" s="68" t="s">
        <v>469</v>
      </c>
      <c r="I101" s="77">
        <v>600000</v>
      </c>
      <c r="J101" s="77"/>
      <c r="K101" s="108"/>
      <c r="L101" s="77"/>
      <c r="M101" s="77"/>
      <c r="N101" s="77"/>
      <c r="O101" s="77"/>
      <c r="P101" s="77"/>
      <c r="Q101" s="77"/>
      <c r="R101" s="77">
        <v>600000</v>
      </c>
      <c r="S101" s="77">
        <v>600000</v>
      </c>
      <c r="T101" s="77"/>
      <c r="U101" s="77"/>
      <c r="V101" s="77"/>
      <c r="W101" s="77"/>
    </row>
    <row r="102" customHeight="1" spans="1:23">
      <c r="A102" s="68" t="s">
        <v>441</v>
      </c>
      <c r="B102" s="68" t="s">
        <v>539</v>
      </c>
      <c r="C102" s="68" t="s">
        <v>540</v>
      </c>
      <c r="D102" s="68" t="s">
        <v>83</v>
      </c>
      <c r="E102" s="68" t="s">
        <v>155</v>
      </c>
      <c r="F102" s="68" t="s">
        <v>156</v>
      </c>
      <c r="G102" s="68" t="s">
        <v>470</v>
      </c>
      <c r="H102" s="68" t="s">
        <v>471</v>
      </c>
      <c r="I102" s="77">
        <v>700000</v>
      </c>
      <c r="J102" s="77"/>
      <c r="K102" s="108"/>
      <c r="L102" s="77"/>
      <c r="M102" s="77"/>
      <c r="N102" s="77"/>
      <c r="O102" s="77"/>
      <c r="P102" s="77"/>
      <c r="Q102" s="77"/>
      <c r="R102" s="77">
        <v>700000</v>
      </c>
      <c r="S102" s="77">
        <v>700000</v>
      </c>
      <c r="T102" s="77"/>
      <c r="U102" s="77"/>
      <c r="V102" s="77"/>
      <c r="W102" s="77"/>
    </row>
    <row r="103" customHeight="1" spans="1:23">
      <c r="A103" s="68" t="s">
        <v>441</v>
      </c>
      <c r="B103" s="68" t="s">
        <v>539</v>
      </c>
      <c r="C103" s="68" t="s">
        <v>540</v>
      </c>
      <c r="D103" s="68" t="s">
        <v>83</v>
      </c>
      <c r="E103" s="68" t="s">
        <v>155</v>
      </c>
      <c r="F103" s="68" t="s">
        <v>156</v>
      </c>
      <c r="G103" s="68" t="s">
        <v>541</v>
      </c>
      <c r="H103" s="68" t="s">
        <v>542</v>
      </c>
      <c r="I103" s="77">
        <v>1660000</v>
      </c>
      <c r="J103" s="77"/>
      <c r="K103" s="108"/>
      <c r="L103" s="77"/>
      <c r="M103" s="77"/>
      <c r="N103" s="77"/>
      <c r="O103" s="77"/>
      <c r="P103" s="77"/>
      <c r="Q103" s="77"/>
      <c r="R103" s="77">
        <v>1660000</v>
      </c>
      <c r="S103" s="77">
        <v>1660000</v>
      </c>
      <c r="T103" s="77"/>
      <c r="U103" s="77"/>
      <c r="V103" s="77"/>
      <c r="W103" s="77"/>
    </row>
    <row r="104" ht="13" customHeight="1" spans="1:23">
      <c r="A104" s="68" t="s">
        <v>441</v>
      </c>
      <c r="B104" s="68" t="s">
        <v>543</v>
      </c>
      <c r="C104" s="68" t="s">
        <v>544</v>
      </c>
      <c r="D104" s="68" t="s">
        <v>83</v>
      </c>
      <c r="E104" s="68" t="s">
        <v>159</v>
      </c>
      <c r="F104" s="68" t="s">
        <v>160</v>
      </c>
      <c r="G104" s="68" t="s">
        <v>468</v>
      </c>
      <c r="H104" s="68" t="s">
        <v>469</v>
      </c>
      <c r="I104" s="77">
        <v>1000000</v>
      </c>
      <c r="J104" s="77">
        <v>1000000</v>
      </c>
      <c r="K104" s="108">
        <v>1000000</v>
      </c>
      <c r="L104" s="77"/>
      <c r="M104" s="77"/>
      <c r="N104" s="77"/>
      <c r="O104" s="77"/>
      <c r="P104" s="77"/>
      <c r="Q104" s="77"/>
      <c r="R104" s="77"/>
      <c r="S104" s="77"/>
      <c r="T104" s="77"/>
      <c r="U104" s="77"/>
      <c r="V104" s="77"/>
      <c r="W104" s="77"/>
    </row>
    <row r="105" customHeight="1" spans="1:23">
      <c r="A105" s="68" t="s">
        <v>450</v>
      </c>
      <c r="B105" s="68" t="s">
        <v>545</v>
      </c>
      <c r="C105" s="68" t="s">
        <v>546</v>
      </c>
      <c r="D105" s="68" t="s">
        <v>85</v>
      </c>
      <c r="E105" s="68" t="s">
        <v>163</v>
      </c>
      <c r="F105" s="68" t="s">
        <v>164</v>
      </c>
      <c r="G105" s="68" t="s">
        <v>453</v>
      </c>
      <c r="H105" s="68" t="s">
        <v>450</v>
      </c>
      <c r="I105" s="77">
        <v>700000</v>
      </c>
      <c r="J105" s="77"/>
      <c r="K105" s="108"/>
      <c r="L105" s="77"/>
      <c r="M105" s="77"/>
      <c r="N105" s="77"/>
      <c r="O105" s="77"/>
      <c r="P105" s="77"/>
      <c r="Q105" s="77"/>
      <c r="R105" s="77">
        <v>700000</v>
      </c>
      <c r="S105" s="77">
        <v>700000</v>
      </c>
      <c r="T105" s="77"/>
      <c r="U105" s="77"/>
      <c r="V105" s="77"/>
      <c r="W105" s="77"/>
    </row>
    <row r="106" customHeight="1" spans="1:23">
      <c r="A106" s="68" t="s">
        <v>454</v>
      </c>
      <c r="B106" s="68" t="s">
        <v>547</v>
      </c>
      <c r="C106" s="68" t="s">
        <v>548</v>
      </c>
      <c r="D106" s="68" t="s">
        <v>85</v>
      </c>
      <c r="E106" s="68" t="s">
        <v>163</v>
      </c>
      <c r="F106" s="68" t="s">
        <v>164</v>
      </c>
      <c r="G106" s="68" t="s">
        <v>312</v>
      </c>
      <c r="H106" s="68" t="s">
        <v>313</v>
      </c>
      <c r="I106" s="77">
        <v>320000</v>
      </c>
      <c r="J106" s="77"/>
      <c r="K106" s="108"/>
      <c r="L106" s="77"/>
      <c r="M106" s="77"/>
      <c r="N106" s="77"/>
      <c r="O106" s="77"/>
      <c r="P106" s="77"/>
      <c r="Q106" s="77"/>
      <c r="R106" s="77">
        <v>320000</v>
      </c>
      <c r="S106" s="77">
        <v>320000</v>
      </c>
      <c r="T106" s="77"/>
      <c r="U106" s="77"/>
      <c r="V106" s="77"/>
      <c r="W106" s="77"/>
    </row>
    <row r="107" customHeight="1" spans="1:23">
      <c r="A107" s="68" t="s">
        <v>454</v>
      </c>
      <c r="B107" s="68" t="s">
        <v>547</v>
      </c>
      <c r="C107" s="68" t="s">
        <v>548</v>
      </c>
      <c r="D107" s="68" t="s">
        <v>85</v>
      </c>
      <c r="E107" s="68" t="s">
        <v>163</v>
      </c>
      <c r="F107" s="68" t="s">
        <v>164</v>
      </c>
      <c r="G107" s="68" t="s">
        <v>498</v>
      </c>
      <c r="H107" s="68" t="s">
        <v>499</v>
      </c>
      <c r="I107" s="77">
        <v>150000</v>
      </c>
      <c r="J107" s="77"/>
      <c r="K107" s="108"/>
      <c r="L107" s="77"/>
      <c r="M107" s="77"/>
      <c r="N107" s="77"/>
      <c r="O107" s="77"/>
      <c r="P107" s="77"/>
      <c r="Q107" s="77"/>
      <c r="R107" s="77">
        <v>150000</v>
      </c>
      <c r="S107" s="77">
        <v>150000</v>
      </c>
      <c r="T107" s="77"/>
      <c r="U107" s="77"/>
      <c r="V107" s="77"/>
      <c r="W107" s="77"/>
    </row>
    <row r="108" customHeight="1" spans="1:23">
      <c r="A108" s="68" t="s">
        <v>454</v>
      </c>
      <c r="B108" s="68" t="s">
        <v>547</v>
      </c>
      <c r="C108" s="68" t="s">
        <v>548</v>
      </c>
      <c r="D108" s="68" t="s">
        <v>85</v>
      </c>
      <c r="E108" s="68" t="s">
        <v>163</v>
      </c>
      <c r="F108" s="68" t="s">
        <v>164</v>
      </c>
      <c r="G108" s="68" t="s">
        <v>537</v>
      </c>
      <c r="H108" s="68" t="s">
        <v>538</v>
      </c>
      <c r="I108" s="77">
        <v>10000</v>
      </c>
      <c r="J108" s="77"/>
      <c r="K108" s="108"/>
      <c r="L108" s="77"/>
      <c r="M108" s="77"/>
      <c r="N108" s="77"/>
      <c r="O108" s="77"/>
      <c r="P108" s="77"/>
      <c r="Q108" s="77"/>
      <c r="R108" s="77">
        <v>10000</v>
      </c>
      <c r="S108" s="77">
        <v>10000</v>
      </c>
      <c r="T108" s="77"/>
      <c r="U108" s="77"/>
      <c r="V108" s="77"/>
      <c r="W108" s="77"/>
    </row>
    <row r="109" customHeight="1" spans="1:23">
      <c r="A109" s="68" t="s">
        <v>454</v>
      </c>
      <c r="B109" s="68" t="s">
        <v>547</v>
      </c>
      <c r="C109" s="68" t="s">
        <v>548</v>
      </c>
      <c r="D109" s="68" t="s">
        <v>85</v>
      </c>
      <c r="E109" s="68" t="s">
        <v>163</v>
      </c>
      <c r="F109" s="68" t="s">
        <v>164</v>
      </c>
      <c r="G109" s="68" t="s">
        <v>314</v>
      </c>
      <c r="H109" s="68" t="s">
        <v>315</v>
      </c>
      <c r="I109" s="77">
        <v>40000</v>
      </c>
      <c r="J109" s="77"/>
      <c r="K109" s="108"/>
      <c r="L109" s="77"/>
      <c r="M109" s="77"/>
      <c r="N109" s="77"/>
      <c r="O109" s="77"/>
      <c r="P109" s="77"/>
      <c r="Q109" s="77"/>
      <c r="R109" s="77">
        <v>40000</v>
      </c>
      <c r="S109" s="77">
        <v>40000</v>
      </c>
      <c r="T109" s="77"/>
      <c r="U109" s="77"/>
      <c r="V109" s="77"/>
      <c r="W109" s="77"/>
    </row>
    <row r="110" customHeight="1" spans="1:23">
      <c r="A110" s="68" t="s">
        <v>454</v>
      </c>
      <c r="B110" s="68" t="s">
        <v>547</v>
      </c>
      <c r="C110" s="68" t="s">
        <v>548</v>
      </c>
      <c r="D110" s="68" t="s">
        <v>85</v>
      </c>
      <c r="E110" s="68" t="s">
        <v>163</v>
      </c>
      <c r="F110" s="68" t="s">
        <v>164</v>
      </c>
      <c r="G110" s="68" t="s">
        <v>316</v>
      </c>
      <c r="H110" s="68" t="s">
        <v>317</v>
      </c>
      <c r="I110" s="77">
        <v>50000</v>
      </c>
      <c r="J110" s="77"/>
      <c r="K110" s="108"/>
      <c r="L110" s="77"/>
      <c r="M110" s="77"/>
      <c r="N110" s="77"/>
      <c r="O110" s="77"/>
      <c r="P110" s="77"/>
      <c r="Q110" s="77"/>
      <c r="R110" s="77">
        <v>50000</v>
      </c>
      <c r="S110" s="77">
        <v>50000</v>
      </c>
      <c r="T110" s="77"/>
      <c r="U110" s="77"/>
      <c r="V110" s="77"/>
      <c r="W110" s="77"/>
    </row>
    <row r="111" customHeight="1" spans="1:23">
      <c r="A111" s="68" t="s">
        <v>454</v>
      </c>
      <c r="B111" s="68" t="s">
        <v>547</v>
      </c>
      <c r="C111" s="68" t="s">
        <v>548</v>
      </c>
      <c r="D111" s="68" t="s">
        <v>85</v>
      </c>
      <c r="E111" s="68" t="s">
        <v>163</v>
      </c>
      <c r="F111" s="68" t="s">
        <v>164</v>
      </c>
      <c r="G111" s="68" t="s">
        <v>318</v>
      </c>
      <c r="H111" s="68" t="s">
        <v>319</v>
      </c>
      <c r="I111" s="77">
        <v>20000</v>
      </c>
      <c r="J111" s="77"/>
      <c r="K111" s="108"/>
      <c r="L111" s="77"/>
      <c r="M111" s="77"/>
      <c r="N111" s="77"/>
      <c r="O111" s="77"/>
      <c r="P111" s="77"/>
      <c r="Q111" s="77"/>
      <c r="R111" s="77">
        <v>20000</v>
      </c>
      <c r="S111" s="77">
        <v>20000</v>
      </c>
      <c r="T111" s="77"/>
      <c r="U111" s="77"/>
      <c r="V111" s="77"/>
      <c r="W111" s="77"/>
    </row>
    <row r="112" customHeight="1" spans="1:23">
      <c r="A112" s="68" t="s">
        <v>454</v>
      </c>
      <c r="B112" s="68" t="s">
        <v>547</v>
      </c>
      <c r="C112" s="68" t="s">
        <v>548</v>
      </c>
      <c r="D112" s="68" t="s">
        <v>85</v>
      </c>
      <c r="E112" s="68" t="s">
        <v>163</v>
      </c>
      <c r="F112" s="68" t="s">
        <v>164</v>
      </c>
      <c r="G112" s="68" t="s">
        <v>320</v>
      </c>
      <c r="H112" s="68" t="s">
        <v>321</v>
      </c>
      <c r="I112" s="77">
        <v>250000</v>
      </c>
      <c r="J112" s="77"/>
      <c r="K112" s="108"/>
      <c r="L112" s="77"/>
      <c r="M112" s="77"/>
      <c r="N112" s="77"/>
      <c r="O112" s="77"/>
      <c r="P112" s="77"/>
      <c r="Q112" s="77"/>
      <c r="R112" s="77">
        <v>250000</v>
      </c>
      <c r="S112" s="77">
        <v>250000</v>
      </c>
      <c r="T112" s="77"/>
      <c r="U112" s="77"/>
      <c r="V112" s="77"/>
      <c r="W112" s="77"/>
    </row>
    <row r="113" customHeight="1" spans="1:23">
      <c r="A113" s="68" t="s">
        <v>454</v>
      </c>
      <c r="B113" s="68" t="s">
        <v>547</v>
      </c>
      <c r="C113" s="68" t="s">
        <v>548</v>
      </c>
      <c r="D113" s="68" t="s">
        <v>85</v>
      </c>
      <c r="E113" s="68" t="s">
        <v>163</v>
      </c>
      <c r="F113" s="68" t="s">
        <v>164</v>
      </c>
      <c r="G113" s="68" t="s">
        <v>322</v>
      </c>
      <c r="H113" s="68" t="s">
        <v>323</v>
      </c>
      <c r="I113" s="77">
        <v>20000</v>
      </c>
      <c r="J113" s="77"/>
      <c r="K113" s="108"/>
      <c r="L113" s="77"/>
      <c r="M113" s="77"/>
      <c r="N113" s="77"/>
      <c r="O113" s="77"/>
      <c r="P113" s="77"/>
      <c r="Q113" s="77"/>
      <c r="R113" s="77">
        <v>20000</v>
      </c>
      <c r="S113" s="77">
        <v>20000</v>
      </c>
      <c r="T113" s="77"/>
      <c r="U113" s="77"/>
      <c r="V113" s="77"/>
      <c r="W113" s="77"/>
    </row>
    <row r="114" customHeight="1" spans="1:23">
      <c r="A114" s="68" t="s">
        <v>454</v>
      </c>
      <c r="B114" s="68" t="s">
        <v>547</v>
      </c>
      <c r="C114" s="68" t="s">
        <v>548</v>
      </c>
      <c r="D114" s="68" t="s">
        <v>85</v>
      </c>
      <c r="E114" s="68" t="s">
        <v>163</v>
      </c>
      <c r="F114" s="68" t="s">
        <v>164</v>
      </c>
      <c r="G114" s="68" t="s">
        <v>324</v>
      </c>
      <c r="H114" s="68" t="s">
        <v>325</v>
      </c>
      <c r="I114" s="77">
        <v>80000</v>
      </c>
      <c r="J114" s="77"/>
      <c r="K114" s="108"/>
      <c r="L114" s="77"/>
      <c r="M114" s="77"/>
      <c r="N114" s="77"/>
      <c r="O114" s="77"/>
      <c r="P114" s="77"/>
      <c r="Q114" s="77"/>
      <c r="R114" s="77">
        <v>80000</v>
      </c>
      <c r="S114" s="77">
        <v>80000</v>
      </c>
      <c r="T114" s="77"/>
      <c r="U114" s="77"/>
      <c r="V114" s="77"/>
      <c r="W114" s="77"/>
    </row>
    <row r="115" customHeight="1" spans="1:23">
      <c r="A115" s="68" t="s">
        <v>454</v>
      </c>
      <c r="B115" s="68" t="s">
        <v>547</v>
      </c>
      <c r="C115" s="68" t="s">
        <v>548</v>
      </c>
      <c r="D115" s="68" t="s">
        <v>85</v>
      </c>
      <c r="E115" s="68" t="s">
        <v>163</v>
      </c>
      <c r="F115" s="68" t="s">
        <v>164</v>
      </c>
      <c r="G115" s="68" t="s">
        <v>424</v>
      </c>
      <c r="H115" s="68" t="s">
        <v>425</v>
      </c>
      <c r="I115" s="77">
        <v>9000000</v>
      </c>
      <c r="J115" s="77"/>
      <c r="K115" s="108"/>
      <c r="L115" s="77"/>
      <c r="M115" s="77"/>
      <c r="N115" s="77"/>
      <c r="O115" s="77"/>
      <c r="P115" s="77"/>
      <c r="Q115" s="77"/>
      <c r="R115" s="77">
        <v>9000000</v>
      </c>
      <c r="S115" s="77">
        <v>9000000</v>
      </c>
      <c r="T115" s="77"/>
      <c r="U115" s="77"/>
      <c r="V115" s="77"/>
      <c r="W115" s="77"/>
    </row>
    <row r="116" customHeight="1" spans="1:23">
      <c r="A116" s="68" t="s">
        <v>454</v>
      </c>
      <c r="B116" s="68" t="s">
        <v>547</v>
      </c>
      <c r="C116" s="68" t="s">
        <v>548</v>
      </c>
      <c r="D116" s="68" t="s">
        <v>85</v>
      </c>
      <c r="E116" s="68" t="s">
        <v>163</v>
      </c>
      <c r="F116" s="68" t="s">
        <v>164</v>
      </c>
      <c r="G116" s="68" t="s">
        <v>458</v>
      </c>
      <c r="H116" s="68" t="s">
        <v>459</v>
      </c>
      <c r="I116" s="77">
        <v>1000</v>
      </c>
      <c r="J116" s="77"/>
      <c r="K116" s="108"/>
      <c r="L116" s="77"/>
      <c r="M116" s="77"/>
      <c r="N116" s="77"/>
      <c r="O116" s="77"/>
      <c r="P116" s="77"/>
      <c r="Q116" s="77"/>
      <c r="R116" s="77">
        <v>1000</v>
      </c>
      <c r="S116" s="77">
        <v>1000</v>
      </c>
      <c r="T116" s="77"/>
      <c r="U116" s="77"/>
      <c r="V116" s="77"/>
      <c r="W116" s="77"/>
    </row>
    <row r="117" customHeight="1" spans="1:23">
      <c r="A117" s="68" t="s">
        <v>454</v>
      </c>
      <c r="B117" s="68" t="s">
        <v>547</v>
      </c>
      <c r="C117" s="68" t="s">
        <v>548</v>
      </c>
      <c r="D117" s="68" t="s">
        <v>85</v>
      </c>
      <c r="E117" s="68" t="s">
        <v>163</v>
      </c>
      <c r="F117" s="68" t="s">
        <v>164</v>
      </c>
      <c r="G117" s="68" t="s">
        <v>460</v>
      </c>
      <c r="H117" s="68" t="s">
        <v>461</v>
      </c>
      <c r="I117" s="77">
        <v>200000</v>
      </c>
      <c r="J117" s="77"/>
      <c r="K117" s="108"/>
      <c r="L117" s="77"/>
      <c r="M117" s="77"/>
      <c r="N117" s="77"/>
      <c r="O117" s="77"/>
      <c r="P117" s="77"/>
      <c r="Q117" s="77"/>
      <c r="R117" s="77">
        <v>200000</v>
      </c>
      <c r="S117" s="77">
        <v>200000</v>
      </c>
      <c r="T117" s="77"/>
      <c r="U117" s="77"/>
      <c r="V117" s="77"/>
      <c r="W117" s="77"/>
    </row>
    <row r="118" customHeight="1" spans="1:23">
      <c r="A118" s="68" t="s">
        <v>454</v>
      </c>
      <c r="B118" s="68" t="s">
        <v>547</v>
      </c>
      <c r="C118" s="68" t="s">
        <v>548</v>
      </c>
      <c r="D118" s="68" t="s">
        <v>85</v>
      </c>
      <c r="E118" s="68" t="s">
        <v>163</v>
      </c>
      <c r="F118" s="68" t="s">
        <v>164</v>
      </c>
      <c r="G118" s="68" t="s">
        <v>342</v>
      </c>
      <c r="H118" s="68" t="s">
        <v>341</v>
      </c>
      <c r="I118" s="77">
        <v>250000</v>
      </c>
      <c r="J118" s="77"/>
      <c r="K118" s="108"/>
      <c r="L118" s="77"/>
      <c r="M118" s="77"/>
      <c r="N118" s="77"/>
      <c r="O118" s="77"/>
      <c r="P118" s="77"/>
      <c r="Q118" s="77"/>
      <c r="R118" s="77">
        <v>250000</v>
      </c>
      <c r="S118" s="77">
        <v>250000</v>
      </c>
      <c r="T118" s="77"/>
      <c r="U118" s="77"/>
      <c r="V118" s="77"/>
      <c r="W118" s="77"/>
    </row>
    <row r="119" customHeight="1" spans="1:23">
      <c r="A119" s="68" t="s">
        <v>454</v>
      </c>
      <c r="B119" s="68" t="s">
        <v>547</v>
      </c>
      <c r="C119" s="68" t="s">
        <v>548</v>
      </c>
      <c r="D119" s="68" t="s">
        <v>85</v>
      </c>
      <c r="E119" s="68" t="s">
        <v>163</v>
      </c>
      <c r="F119" s="68" t="s">
        <v>164</v>
      </c>
      <c r="G119" s="68" t="s">
        <v>304</v>
      </c>
      <c r="H119" s="68" t="s">
        <v>305</v>
      </c>
      <c r="I119" s="77">
        <v>80000</v>
      </c>
      <c r="J119" s="77"/>
      <c r="K119" s="108"/>
      <c r="L119" s="77"/>
      <c r="M119" s="77"/>
      <c r="N119" s="77"/>
      <c r="O119" s="77"/>
      <c r="P119" s="77"/>
      <c r="Q119" s="77"/>
      <c r="R119" s="77">
        <v>80000</v>
      </c>
      <c r="S119" s="77">
        <v>80000</v>
      </c>
      <c r="T119" s="77"/>
      <c r="U119" s="77"/>
      <c r="V119" s="77"/>
      <c r="W119" s="77"/>
    </row>
    <row r="120" customHeight="1" spans="1:23">
      <c r="A120" s="68" t="s">
        <v>454</v>
      </c>
      <c r="B120" s="68" t="s">
        <v>547</v>
      </c>
      <c r="C120" s="68" t="s">
        <v>548</v>
      </c>
      <c r="D120" s="68" t="s">
        <v>85</v>
      </c>
      <c r="E120" s="68" t="s">
        <v>163</v>
      </c>
      <c r="F120" s="68" t="s">
        <v>164</v>
      </c>
      <c r="G120" s="68" t="s">
        <v>462</v>
      </c>
      <c r="H120" s="68" t="s">
        <v>463</v>
      </c>
      <c r="I120" s="77">
        <v>460000</v>
      </c>
      <c r="J120" s="77"/>
      <c r="K120" s="108"/>
      <c r="L120" s="77"/>
      <c r="M120" s="77"/>
      <c r="N120" s="77"/>
      <c r="O120" s="77"/>
      <c r="P120" s="77"/>
      <c r="Q120" s="77"/>
      <c r="R120" s="77">
        <v>460000</v>
      </c>
      <c r="S120" s="77">
        <v>460000</v>
      </c>
      <c r="T120" s="77"/>
      <c r="U120" s="77"/>
      <c r="V120" s="77"/>
      <c r="W120" s="77"/>
    </row>
    <row r="121" customHeight="1" spans="1:23">
      <c r="A121" s="68" t="s">
        <v>454</v>
      </c>
      <c r="B121" s="68" t="s">
        <v>547</v>
      </c>
      <c r="C121" s="68" t="s">
        <v>548</v>
      </c>
      <c r="D121" s="68" t="s">
        <v>85</v>
      </c>
      <c r="E121" s="68" t="s">
        <v>163</v>
      </c>
      <c r="F121" s="68" t="s">
        <v>164</v>
      </c>
      <c r="G121" s="68" t="s">
        <v>466</v>
      </c>
      <c r="H121" s="68" t="s">
        <v>467</v>
      </c>
      <c r="I121" s="77">
        <v>200000</v>
      </c>
      <c r="J121" s="77"/>
      <c r="K121" s="108"/>
      <c r="L121" s="77"/>
      <c r="M121" s="77"/>
      <c r="N121" s="77"/>
      <c r="O121" s="77"/>
      <c r="P121" s="77"/>
      <c r="Q121" s="77"/>
      <c r="R121" s="77">
        <v>200000</v>
      </c>
      <c r="S121" s="77">
        <v>200000</v>
      </c>
      <c r="T121" s="77"/>
      <c r="U121" s="77"/>
      <c r="V121" s="77"/>
      <c r="W121" s="77"/>
    </row>
    <row r="122" customHeight="1" spans="1:23">
      <c r="A122" s="68" t="s">
        <v>454</v>
      </c>
      <c r="B122" s="68" t="s">
        <v>547</v>
      </c>
      <c r="C122" s="68" t="s">
        <v>548</v>
      </c>
      <c r="D122" s="68" t="s">
        <v>85</v>
      </c>
      <c r="E122" s="68" t="s">
        <v>163</v>
      </c>
      <c r="F122" s="68" t="s">
        <v>164</v>
      </c>
      <c r="G122" s="68" t="s">
        <v>468</v>
      </c>
      <c r="H122" s="68" t="s">
        <v>469</v>
      </c>
      <c r="I122" s="77">
        <v>500000</v>
      </c>
      <c r="J122" s="77"/>
      <c r="K122" s="108"/>
      <c r="L122" s="77"/>
      <c r="M122" s="77"/>
      <c r="N122" s="77"/>
      <c r="O122" s="77"/>
      <c r="P122" s="77"/>
      <c r="Q122" s="77"/>
      <c r="R122" s="77">
        <v>500000</v>
      </c>
      <c r="S122" s="77">
        <v>500000</v>
      </c>
      <c r="T122" s="77"/>
      <c r="U122" s="77"/>
      <c r="V122" s="77"/>
      <c r="W122" s="77"/>
    </row>
    <row r="123" customHeight="1" spans="1:23">
      <c r="A123" s="68" t="s">
        <v>441</v>
      </c>
      <c r="B123" s="68" t="s">
        <v>549</v>
      </c>
      <c r="C123" s="68" t="s">
        <v>550</v>
      </c>
      <c r="D123" s="68" t="s">
        <v>87</v>
      </c>
      <c r="E123" s="68" t="s">
        <v>163</v>
      </c>
      <c r="F123" s="68" t="s">
        <v>164</v>
      </c>
      <c r="G123" s="68" t="s">
        <v>312</v>
      </c>
      <c r="H123" s="68" t="s">
        <v>313</v>
      </c>
      <c r="I123" s="77">
        <v>200000</v>
      </c>
      <c r="J123" s="77"/>
      <c r="K123" s="108"/>
      <c r="L123" s="77"/>
      <c r="M123" s="77"/>
      <c r="N123" s="77"/>
      <c r="O123" s="77"/>
      <c r="P123" s="77"/>
      <c r="Q123" s="77"/>
      <c r="R123" s="77">
        <v>200000</v>
      </c>
      <c r="S123" s="77">
        <v>200000</v>
      </c>
      <c r="T123" s="77"/>
      <c r="U123" s="77"/>
      <c r="V123" s="77"/>
      <c r="W123" s="77"/>
    </row>
    <row r="124" customHeight="1" spans="1:23">
      <c r="A124" s="68" t="s">
        <v>441</v>
      </c>
      <c r="B124" s="68" t="s">
        <v>549</v>
      </c>
      <c r="C124" s="68" t="s">
        <v>550</v>
      </c>
      <c r="D124" s="68" t="s">
        <v>87</v>
      </c>
      <c r="E124" s="68" t="s">
        <v>163</v>
      </c>
      <c r="F124" s="68" t="s">
        <v>164</v>
      </c>
      <c r="G124" s="68" t="s">
        <v>498</v>
      </c>
      <c r="H124" s="68" t="s">
        <v>499</v>
      </c>
      <c r="I124" s="77">
        <v>150000</v>
      </c>
      <c r="J124" s="77"/>
      <c r="K124" s="108"/>
      <c r="L124" s="77"/>
      <c r="M124" s="77"/>
      <c r="N124" s="77"/>
      <c r="O124" s="77"/>
      <c r="P124" s="77"/>
      <c r="Q124" s="77"/>
      <c r="R124" s="77">
        <v>150000</v>
      </c>
      <c r="S124" s="77">
        <v>150000</v>
      </c>
      <c r="T124" s="77"/>
      <c r="U124" s="77"/>
      <c r="V124" s="77"/>
      <c r="W124" s="77"/>
    </row>
    <row r="125" customHeight="1" spans="1:23">
      <c r="A125" s="68" t="s">
        <v>441</v>
      </c>
      <c r="B125" s="68" t="s">
        <v>549</v>
      </c>
      <c r="C125" s="68" t="s">
        <v>550</v>
      </c>
      <c r="D125" s="68" t="s">
        <v>87</v>
      </c>
      <c r="E125" s="68" t="s">
        <v>163</v>
      </c>
      <c r="F125" s="68" t="s">
        <v>164</v>
      </c>
      <c r="G125" s="68" t="s">
        <v>320</v>
      </c>
      <c r="H125" s="68" t="s">
        <v>321</v>
      </c>
      <c r="I125" s="77">
        <v>250000</v>
      </c>
      <c r="J125" s="77"/>
      <c r="K125" s="108"/>
      <c r="L125" s="77"/>
      <c r="M125" s="77"/>
      <c r="N125" s="77"/>
      <c r="O125" s="77"/>
      <c r="P125" s="77"/>
      <c r="Q125" s="77"/>
      <c r="R125" s="77">
        <v>250000</v>
      </c>
      <c r="S125" s="77">
        <v>250000</v>
      </c>
      <c r="T125" s="77"/>
      <c r="U125" s="77"/>
      <c r="V125" s="77"/>
      <c r="W125" s="77"/>
    </row>
    <row r="126" customHeight="1" spans="1:23">
      <c r="A126" s="68" t="s">
        <v>441</v>
      </c>
      <c r="B126" s="68" t="s">
        <v>549</v>
      </c>
      <c r="C126" s="68" t="s">
        <v>550</v>
      </c>
      <c r="D126" s="68" t="s">
        <v>87</v>
      </c>
      <c r="E126" s="68" t="s">
        <v>163</v>
      </c>
      <c r="F126" s="68" t="s">
        <v>164</v>
      </c>
      <c r="G126" s="68" t="s">
        <v>324</v>
      </c>
      <c r="H126" s="68" t="s">
        <v>325</v>
      </c>
      <c r="I126" s="77">
        <v>200000</v>
      </c>
      <c r="J126" s="77"/>
      <c r="K126" s="108"/>
      <c r="L126" s="77"/>
      <c r="M126" s="77"/>
      <c r="N126" s="77"/>
      <c r="O126" s="77"/>
      <c r="P126" s="77"/>
      <c r="Q126" s="77"/>
      <c r="R126" s="77">
        <v>200000</v>
      </c>
      <c r="S126" s="77">
        <v>200000</v>
      </c>
      <c r="T126" s="77"/>
      <c r="U126" s="77"/>
      <c r="V126" s="77"/>
      <c r="W126" s="77"/>
    </row>
    <row r="127" customHeight="1" spans="1:23">
      <c r="A127" s="68" t="s">
        <v>441</v>
      </c>
      <c r="B127" s="68" t="s">
        <v>549</v>
      </c>
      <c r="C127" s="68" t="s">
        <v>550</v>
      </c>
      <c r="D127" s="68" t="s">
        <v>87</v>
      </c>
      <c r="E127" s="68" t="s">
        <v>163</v>
      </c>
      <c r="F127" s="68" t="s">
        <v>164</v>
      </c>
      <c r="G127" s="68" t="s">
        <v>424</v>
      </c>
      <c r="H127" s="68" t="s">
        <v>425</v>
      </c>
      <c r="I127" s="77">
        <v>6500000</v>
      </c>
      <c r="J127" s="77"/>
      <c r="K127" s="108"/>
      <c r="L127" s="77"/>
      <c r="M127" s="77"/>
      <c r="N127" s="77"/>
      <c r="O127" s="77"/>
      <c r="P127" s="77"/>
      <c r="Q127" s="77"/>
      <c r="R127" s="77">
        <v>6500000</v>
      </c>
      <c r="S127" s="77">
        <v>6500000</v>
      </c>
      <c r="T127" s="77"/>
      <c r="U127" s="77"/>
      <c r="V127" s="77"/>
      <c r="W127" s="77"/>
    </row>
    <row r="128" customHeight="1" spans="1:23">
      <c r="A128" s="68" t="s">
        <v>441</v>
      </c>
      <c r="B128" s="68" t="s">
        <v>549</v>
      </c>
      <c r="C128" s="68" t="s">
        <v>550</v>
      </c>
      <c r="D128" s="68" t="s">
        <v>87</v>
      </c>
      <c r="E128" s="68" t="s">
        <v>163</v>
      </c>
      <c r="F128" s="68" t="s">
        <v>164</v>
      </c>
      <c r="G128" s="68" t="s">
        <v>304</v>
      </c>
      <c r="H128" s="68" t="s">
        <v>305</v>
      </c>
      <c r="I128" s="77">
        <v>70000</v>
      </c>
      <c r="J128" s="77"/>
      <c r="K128" s="108"/>
      <c r="L128" s="77"/>
      <c r="M128" s="77"/>
      <c r="N128" s="77"/>
      <c r="O128" s="77"/>
      <c r="P128" s="77"/>
      <c r="Q128" s="77"/>
      <c r="R128" s="77">
        <v>70000</v>
      </c>
      <c r="S128" s="77">
        <v>70000</v>
      </c>
      <c r="T128" s="77"/>
      <c r="U128" s="77"/>
      <c r="V128" s="77"/>
      <c r="W128" s="77"/>
    </row>
    <row r="129" customHeight="1" spans="1:23">
      <c r="A129" s="68" t="s">
        <v>441</v>
      </c>
      <c r="B129" s="68" t="s">
        <v>549</v>
      </c>
      <c r="C129" s="68" t="s">
        <v>550</v>
      </c>
      <c r="D129" s="68" t="s">
        <v>87</v>
      </c>
      <c r="E129" s="68" t="s">
        <v>163</v>
      </c>
      <c r="F129" s="68" t="s">
        <v>164</v>
      </c>
      <c r="G129" s="68" t="s">
        <v>338</v>
      </c>
      <c r="H129" s="68" t="s">
        <v>339</v>
      </c>
      <c r="I129" s="77">
        <v>2082000</v>
      </c>
      <c r="J129" s="77"/>
      <c r="K129" s="108"/>
      <c r="L129" s="77"/>
      <c r="M129" s="77"/>
      <c r="N129" s="77"/>
      <c r="O129" s="77"/>
      <c r="P129" s="77"/>
      <c r="Q129" s="77"/>
      <c r="R129" s="77">
        <v>2082000</v>
      </c>
      <c r="S129" s="77">
        <v>2082000</v>
      </c>
      <c r="T129" s="77"/>
      <c r="U129" s="77"/>
      <c r="V129" s="77"/>
      <c r="W129" s="77"/>
    </row>
    <row r="130" customHeight="1" spans="1:23">
      <c r="A130" s="68" t="s">
        <v>441</v>
      </c>
      <c r="B130" s="68" t="s">
        <v>549</v>
      </c>
      <c r="C130" s="68" t="s">
        <v>550</v>
      </c>
      <c r="D130" s="68" t="s">
        <v>87</v>
      </c>
      <c r="E130" s="68" t="s">
        <v>163</v>
      </c>
      <c r="F130" s="68" t="s">
        <v>164</v>
      </c>
      <c r="G130" s="68" t="s">
        <v>466</v>
      </c>
      <c r="H130" s="68" t="s">
        <v>467</v>
      </c>
      <c r="I130" s="77">
        <v>250000</v>
      </c>
      <c r="J130" s="77"/>
      <c r="K130" s="108"/>
      <c r="L130" s="77"/>
      <c r="M130" s="77"/>
      <c r="N130" s="77"/>
      <c r="O130" s="77"/>
      <c r="P130" s="77"/>
      <c r="Q130" s="77"/>
      <c r="R130" s="77">
        <v>250000</v>
      </c>
      <c r="S130" s="77">
        <v>250000</v>
      </c>
      <c r="T130" s="77"/>
      <c r="U130" s="77"/>
      <c r="V130" s="77"/>
      <c r="W130" s="77"/>
    </row>
    <row r="131" customHeight="1" spans="1:23">
      <c r="A131" s="68" t="s">
        <v>441</v>
      </c>
      <c r="B131" s="68" t="s">
        <v>549</v>
      </c>
      <c r="C131" s="68" t="s">
        <v>550</v>
      </c>
      <c r="D131" s="68" t="s">
        <v>87</v>
      </c>
      <c r="E131" s="68" t="s">
        <v>163</v>
      </c>
      <c r="F131" s="68" t="s">
        <v>164</v>
      </c>
      <c r="G131" s="68" t="s">
        <v>468</v>
      </c>
      <c r="H131" s="68" t="s">
        <v>469</v>
      </c>
      <c r="I131" s="77">
        <v>900000</v>
      </c>
      <c r="J131" s="77"/>
      <c r="K131" s="108"/>
      <c r="L131" s="77"/>
      <c r="M131" s="77"/>
      <c r="N131" s="77"/>
      <c r="O131" s="77"/>
      <c r="P131" s="77"/>
      <c r="Q131" s="77"/>
      <c r="R131" s="77">
        <v>900000</v>
      </c>
      <c r="S131" s="77">
        <v>900000</v>
      </c>
      <c r="T131" s="77"/>
      <c r="U131" s="77"/>
      <c r="V131" s="77"/>
      <c r="W131" s="77"/>
    </row>
    <row r="132" customHeight="1" spans="1:23">
      <c r="A132" s="68" t="s">
        <v>551</v>
      </c>
      <c r="B132" s="68" t="s">
        <v>552</v>
      </c>
      <c r="C132" s="68" t="s">
        <v>553</v>
      </c>
      <c r="D132" s="68" t="s">
        <v>89</v>
      </c>
      <c r="E132" s="68" t="s">
        <v>163</v>
      </c>
      <c r="F132" s="68" t="s">
        <v>164</v>
      </c>
      <c r="G132" s="68" t="s">
        <v>298</v>
      </c>
      <c r="H132" s="68" t="s">
        <v>299</v>
      </c>
      <c r="I132" s="77">
        <v>106680</v>
      </c>
      <c r="J132" s="77"/>
      <c r="K132" s="108"/>
      <c r="L132" s="77"/>
      <c r="M132" s="77"/>
      <c r="N132" s="77"/>
      <c r="O132" s="77"/>
      <c r="P132" s="77"/>
      <c r="Q132" s="77"/>
      <c r="R132" s="77">
        <v>106680</v>
      </c>
      <c r="S132" s="77">
        <v>106680</v>
      </c>
      <c r="T132" s="77"/>
      <c r="U132" s="77"/>
      <c r="V132" s="77"/>
      <c r="W132" s="77"/>
    </row>
    <row r="133" customHeight="1" spans="1:23">
      <c r="A133" s="68" t="s">
        <v>551</v>
      </c>
      <c r="B133" s="68" t="s">
        <v>552</v>
      </c>
      <c r="C133" s="68" t="s">
        <v>553</v>
      </c>
      <c r="D133" s="68" t="s">
        <v>89</v>
      </c>
      <c r="E133" s="68" t="s">
        <v>163</v>
      </c>
      <c r="F133" s="68" t="s">
        <v>164</v>
      </c>
      <c r="G133" s="68" t="s">
        <v>453</v>
      </c>
      <c r="H133" s="68" t="s">
        <v>450</v>
      </c>
      <c r="I133" s="77">
        <v>493320</v>
      </c>
      <c r="J133" s="77"/>
      <c r="K133" s="108"/>
      <c r="L133" s="77"/>
      <c r="M133" s="77"/>
      <c r="N133" s="77"/>
      <c r="O133" s="77"/>
      <c r="P133" s="77"/>
      <c r="Q133" s="77"/>
      <c r="R133" s="77">
        <v>493320</v>
      </c>
      <c r="S133" s="77">
        <v>493320</v>
      </c>
      <c r="T133" s="77"/>
      <c r="U133" s="77"/>
      <c r="V133" s="77"/>
      <c r="W133" s="77"/>
    </row>
    <row r="134" customHeight="1" spans="1:23">
      <c r="A134" s="68" t="s">
        <v>454</v>
      </c>
      <c r="B134" s="68" t="s">
        <v>554</v>
      </c>
      <c r="C134" s="68" t="s">
        <v>555</v>
      </c>
      <c r="D134" s="68" t="s">
        <v>89</v>
      </c>
      <c r="E134" s="68" t="s">
        <v>163</v>
      </c>
      <c r="F134" s="68" t="s">
        <v>164</v>
      </c>
      <c r="G134" s="68" t="s">
        <v>312</v>
      </c>
      <c r="H134" s="68" t="s">
        <v>313</v>
      </c>
      <c r="I134" s="77">
        <v>100000</v>
      </c>
      <c r="J134" s="77"/>
      <c r="K134" s="108"/>
      <c r="L134" s="77"/>
      <c r="M134" s="77"/>
      <c r="N134" s="77"/>
      <c r="O134" s="77"/>
      <c r="P134" s="77"/>
      <c r="Q134" s="77"/>
      <c r="R134" s="77">
        <v>100000</v>
      </c>
      <c r="S134" s="77">
        <v>100000</v>
      </c>
      <c r="T134" s="77"/>
      <c r="U134" s="77"/>
      <c r="V134" s="77"/>
      <c r="W134" s="77"/>
    </row>
    <row r="135" customHeight="1" spans="1:23">
      <c r="A135" s="68" t="s">
        <v>454</v>
      </c>
      <c r="B135" s="68" t="s">
        <v>554</v>
      </c>
      <c r="C135" s="68" t="s">
        <v>555</v>
      </c>
      <c r="D135" s="68" t="s">
        <v>89</v>
      </c>
      <c r="E135" s="68" t="s">
        <v>163</v>
      </c>
      <c r="F135" s="68" t="s">
        <v>164</v>
      </c>
      <c r="G135" s="68" t="s">
        <v>498</v>
      </c>
      <c r="H135" s="68" t="s">
        <v>499</v>
      </c>
      <c r="I135" s="77">
        <v>30000</v>
      </c>
      <c r="J135" s="77"/>
      <c r="K135" s="108"/>
      <c r="L135" s="77"/>
      <c r="M135" s="77"/>
      <c r="N135" s="77"/>
      <c r="O135" s="77"/>
      <c r="P135" s="77"/>
      <c r="Q135" s="77"/>
      <c r="R135" s="77">
        <v>30000</v>
      </c>
      <c r="S135" s="77">
        <v>30000</v>
      </c>
      <c r="T135" s="77"/>
      <c r="U135" s="77"/>
      <c r="V135" s="77"/>
      <c r="W135" s="77"/>
    </row>
    <row r="136" customHeight="1" spans="1:23">
      <c r="A136" s="68" t="s">
        <v>454</v>
      </c>
      <c r="B136" s="68" t="s">
        <v>554</v>
      </c>
      <c r="C136" s="68" t="s">
        <v>555</v>
      </c>
      <c r="D136" s="68" t="s">
        <v>89</v>
      </c>
      <c r="E136" s="68" t="s">
        <v>163</v>
      </c>
      <c r="F136" s="68" t="s">
        <v>164</v>
      </c>
      <c r="G136" s="68" t="s">
        <v>314</v>
      </c>
      <c r="H136" s="68" t="s">
        <v>315</v>
      </c>
      <c r="I136" s="77">
        <v>2000</v>
      </c>
      <c r="J136" s="77"/>
      <c r="K136" s="108"/>
      <c r="L136" s="77"/>
      <c r="M136" s="77"/>
      <c r="N136" s="77"/>
      <c r="O136" s="77"/>
      <c r="P136" s="77"/>
      <c r="Q136" s="77"/>
      <c r="R136" s="77">
        <v>2000</v>
      </c>
      <c r="S136" s="77">
        <v>2000</v>
      </c>
      <c r="T136" s="77"/>
      <c r="U136" s="77"/>
      <c r="V136" s="77"/>
      <c r="W136" s="77"/>
    </row>
    <row r="137" customHeight="1" spans="1:23">
      <c r="A137" s="68" t="s">
        <v>454</v>
      </c>
      <c r="B137" s="68" t="s">
        <v>554</v>
      </c>
      <c r="C137" s="68" t="s">
        <v>555</v>
      </c>
      <c r="D137" s="68" t="s">
        <v>89</v>
      </c>
      <c r="E137" s="68" t="s">
        <v>163</v>
      </c>
      <c r="F137" s="68" t="s">
        <v>164</v>
      </c>
      <c r="G137" s="68" t="s">
        <v>316</v>
      </c>
      <c r="H137" s="68" t="s">
        <v>317</v>
      </c>
      <c r="I137" s="77">
        <v>50000</v>
      </c>
      <c r="J137" s="77"/>
      <c r="K137" s="108"/>
      <c r="L137" s="77"/>
      <c r="M137" s="77"/>
      <c r="N137" s="77"/>
      <c r="O137" s="77"/>
      <c r="P137" s="77"/>
      <c r="Q137" s="77"/>
      <c r="R137" s="77">
        <v>50000</v>
      </c>
      <c r="S137" s="77">
        <v>50000</v>
      </c>
      <c r="T137" s="77"/>
      <c r="U137" s="77"/>
      <c r="V137" s="77"/>
      <c r="W137" s="77"/>
    </row>
    <row r="138" customHeight="1" spans="1:23">
      <c r="A138" s="68" t="s">
        <v>454</v>
      </c>
      <c r="B138" s="68" t="s">
        <v>554</v>
      </c>
      <c r="C138" s="68" t="s">
        <v>555</v>
      </c>
      <c r="D138" s="68" t="s">
        <v>89</v>
      </c>
      <c r="E138" s="68" t="s">
        <v>163</v>
      </c>
      <c r="F138" s="68" t="s">
        <v>164</v>
      </c>
      <c r="G138" s="68" t="s">
        <v>318</v>
      </c>
      <c r="H138" s="68" t="s">
        <v>319</v>
      </c>
      <c r="I138" s="77">
        <v>2200</v>
      </c>
      <c r="J138" s="77"/>
      <c r="K138" s="108"/>
      <c r="L138" s="77"/>
      <c r="M138" s="77"/>
      <c r="N138" s="77"/>
      <c r="O138" s="77"/>
      <c r="P138" s="77"/>
      <c r="Q138" s="77"/>
      <c r="R138" s="77">
        <v>2200</v>
      </c>
      <c r="S138" s="77">
        <v>2200</v>
      </c>
      <c r="T138" s="77"/>
      <c r="U138" s="77"/>
      <c r="V138" s="77"/>
      <c r="W138" s="77"/>
    </row>
    <row r="139" customHeight="1" spans="1:23">
      <c r="A139" s="68" t="s">
        <v>454</v>
      </c>
      <c r="B139" s="68" t="s">
        <v>554</v>
      </c>
      <c r="C139" s="68" t="s">
        <v>555</v>
      </c>
      <c r="D139" s="68" t="s">
        <v>89</v>
      </c>
      <c r="E139" s="68" t="s">
        <v>163</v>
      </c>
      <c r="F139" s="68" t="s">
        <v>164</v>
      </c>
      <c r="G139" s="68" t="s">
        <v>320</v>
      </c>
      <c r="H139" s="68" t="s">
        <v>321</v>
      </c>
      <c r="I139" s="77">
        <v>104500</v>
      </c>
      <c r="J139" s="77"/>
      <c r="K139" s="108"/>
      <c r="L139" s="77"/>
      <c r="M139" s="77"/>
      <c r="N139" s="77"/>
      <c r="O139" s="77"/>
      <c r="P139" s="77"/>
      <c r="Q139" s="77"/>
      <c r="R139" s="77">
        <v>104500</v>
      </c>
      <c r="S139" s="77">
        <v>104500</v>
      </c>
      <c r="T139" s="77"/>
      <c r="U139" s="77"/>
      <c r="V139" s="77"/>
      <c r="W139" s="77"/>
    </row>
    <row r="140" customHeight="1" spans="1:23">
      <c r="A140" s="68" t="s">
        <v>454</v>
      </c>
      <c r="B140" s="68" t="s">
        <v>554</v>
      </c>
      <c r="C140" s="68" t="s">
        <v>555</v>
      </c>
      <c r="D140" s="68" t="s">
        <v>89</v>
      </c>
      <c r="E140" s="68" t="s">
        <v>163</v>
      </c>
      <c r="F140" s="68" t="s">
        <v>164</v>
      </c>
      <c r="G140" s="68" t="s">
        <v>322</v>
      </c>
      <c r="H140" s="68" t="s">
        <v>323</v>
      </c>
      <c r="I140" s="77">
        <v>25000</v>
      </c>
      <c r="J140" s="77"/>
      <c r="K140" s="108"/>
      <c r="L140" s="77"/>
      <c r="M140" s="77"/>
      <c r="N140" s="77"/>
      <c r="O140" s="77"/>
      <c r="P140" s="77"/>
      <c r="Q140" s="77"/>
      <c r="R140" s="77">
        <v>25000</v>
      </c>
      <c r="S140" s="77">
        <v>25000</v>
      </c>
      <c r="T140" s="77"/>
      <c r="U140" s="77"/>
      <c r="V140" s="77"/>
      <c r="W140" s="77"/>
    </row>
    <row r="141" customHeight="1" spans="1:23">
      <c r="A141" s="68" t="s">
        <v>454</v>
      </c>
      <c r="B141" s="68" t="s">
        <v>554</v>
      </c>
      <c r="C141" s="68" t="s">
        <v>555</v>
      </c>
      <c r="D141" s="68" t="s">
        <v>89</v>
      </c>
      <c r="E141" s="68" t="s">
        <v>163</v>
      </c>
      <c r="F141" s="68" t="s">
        <v>164</v>
      </c>
      <c r="G141" s="68" t="s">
        <v>324</v>
      </c>
      <c r="H141" s="68" t="s">
        <v>325</v>
      </c>
      <c r="I141" s="77">
        <v>40000</v>
      </c>
      <c r="J141" s="77"/>
      <c r="K141" s="108"/>
      <c r="L141" s="77"/>
      <c r="M141" s="77"/>
      <c r="N141" s="77"/>
      <c r="O141" s="77"/>
      <c r="P141" s="77"/>
      <c r="Q141" s="77"/>
      <c r="R141" s="77">
        <v>40000</v>
      </c>
      <c r="S141" s="77">
        <v>40000</v>
      </c>
      <c r="T141" s="77"/>
      <c r="U141" s="77"/>
      <c r="V141" s="77"/>
      <c r="W141" s="77"/>
    </row>
    <row r="142" customHeight="1" spans="1:23">
      <c r="A142" s="68" t="s">
        <v>454</v>
      </c>
      <c r="B142" s="68" t="s">
        <v>554</v>
      </c>
      <c r="C142" s="68" t="s">
        <v>555</v>
      </c>
      <c r="D142" s="68" t="s">
        <v>89</v>
      </c>
      <c r="E142" s="68" t="s">
        <v>163</v>
      </c>
      <c r="F142" s="68" t="s">
        <v>164</v>
      </c>
      <c r="G142" s="68" t="s">
        <v>326</v>
      </c>
      <c r="H142" s="68" t="s">
        <v>327</v>
      </c>
      <c r="I142" s="77">
        <v>5000</v>
      </c>
      <c r="J142" s="77"/>
      <c r="K142" s="108"/>
      <c r="L142" s="77"/>
      <c r="M142" s="77"/>
      <c r="N142" s="77"/>
      <c r="O142" s="77"/>
      <c r="P142" s="77"/>
      <c r="Q142" s="77"/>
      <c r="R142" s="77">
        <v>5000</v>
      </c>
      <c r="S142" s="77">
        <v>5000</v>
      </c>
      <c r="T142" s="77"/>
      <c r="U142" s="77"/>
      <c r="V142" s="77"/>
      <c r="W142" s="77"/>
    </row>
    <row r="143" customHeight="1" spans="1:23">
      <c r="A143" s="68" t="s">
        <v>454</v>
      </c>
      <c r="B143" s="68" t="s">
        <v>554</v>
      </c>
      <c r="C143" s="68" t="s">
        <v>555</v>
      </c>
      <c r="D143" s="68" t="s">
        <v>89</v>
      </c>
      <c r="E143" s="68" t="s">
        <v>163</v>
      </c>
      <c r="F143" s="68" t="s">
        <v>164</v>
      </c>
      <c r="G143" s="68" t="s">
        <v>424</v>
      </c>
      <c r="H143" s="68" t="s">
        <v>425</v>
      </c>
      <c r="I143" s="77">
        <v>3000000</v>
      </c>
      <c r="J143" s="77"/>
      <c r="K143" s="108"/>
      <c r="L143" s="77"/>
      <c r="M143" s="77"/>
      <c r="N143" s="77"/>
      <c r="O143" s="77"/>
      <c r="P143" s="77"/>
      <c r="Q143" s="77"/>
      <c r="R143" s="77">
        <v>3000000</v>
      </c>
      <c r="S143" s="77">
        <v>3000000</v>
      </c>
      <c r="T143" s="77"/>
      <c r="U143" s="77"/>
      <c r="V143" s="77"/>
      <c r="W143" s="77"/>
    </row>
    <row r="144" customHeight="1" spans="1:23">
      <c r="A144" s="68" t="s">
        <v>454</v>
      </c>
      <c r="B144" s="68" t="s">
        <v>554</v>
      </c>
      <c r="C144" s="68" t="s">
        <v>555</v>
      </c>
      <c r="D144" s="68" t="s">
        <v>89</v>
      </c>
      <c r="E144" s="68" t="s">
        <v>163</v>
      </c>
      <c r="F144" s="68" t="s">
        <v>164</v>
      </c>
      <c r="G144" s="68" t="s">
        <v>460</v>
      </c>
      <c r="H144" s="68" t="s">
        <v>461</v>
      </c>
      <c r="I144" s="77">
        <v>20000</v>
      </c>
      <c r="J144" s="77"/>
      <c r="K144" s="108"/>
      <c r="L144" s="77"/>
      <c r="M144" s="77"/>
      <c r="N144" s="77"/>
      <c r="O144" s="77"/>
      <c r="P144" s="77"/>
      <c r="Q144" s="77"/>
      <c r="R144" s="77">
        <v>20000</v>
      </c>
      <c r="S144" s="77">
        <v>20000</v>
      </c>
      <c r="T144" s="77"/>
      <c r="U144" s="77"/>
      <c r="V144" s="77"/>
      <c r="W144" s="77"/>
    </row>
    <row r="145" customHeight="1" spans="1:23">
      <c r="A145" s="68" t="s">
        <v>454</v>
      </c>
      <c r="B145" s="68" t="s">
        <v>554</v>
      </c>
      <c r="C145" s="68" t="s">
        <v>555</v>
      </c>
      <c r="D145" s="68" t="s">
        <v>89</v>
      </c>
      <c r="E145" s="68" t="s">
        <v>163</v>
      </c>
      <c r="F145" s="68" t="s">
        <v>164</v>
      </c>
      <c r="G145" s="68" t="s">
        <v>342</v>
      </c>
      <c r="H145" s="68" t="s">
        <v>341</v>
      </c>
      <c r="I145" s="77">
        <v>130000</v>
      </c>
      <c r="J145" s="77"/>
      <c r="K145" s="108"/>
      <c r="L145" s="77"/>
      <c r="M145" s="77"/>
      <c r="N145" s="77"/>
      <c r="O145" s="77"/>
      <c r="P145" s="77"/>
      <c r="Q145" s="77"/>
      <c r="R145" s="77">
        <v>130000</v>
      </c>
      <c r="S145" s="77">
        <v>130000</v>
      </c>
      <c r="T145" s="77"/>
      <c r="U145" s="77"/>
      <c r="V145" s="77"/>
      <c r="W145" s="77"/>
    </row>
    <row r="146" customHeight="1" spans="1:23">
      <c r="A146" s="68" t="s">
        <v>454</v>
      </c>
      <c r="B146" s="68" t="s">
        <v>554</v>
      </c>
      <c r="C146" s="68" t="s">
        <v>555</v>
      </c>
      <c r="D146" s="68" t="s">
        <v>89</v>
      </c>
      <c r="E146" s="68" t="s">
        <v>163</v>
      </c>
      <c r="F146" s="68" t="s">
        <v>164</v>
      </c>
      <c r="G146" s="68" t="s">
        <v>304</v>
      </c>
      <c r="H146" s="68" t="s">
        <v>305</v>
      </c>
      <c r="I146" s="77">
        <v>20000</v>
      </c>
      <c r="J146" s="77"/>
      <c r="K146" s="108"/>
      <c r="L146" s="77"/>
      <c r="M146" s="77"/>
      <c r="N146" s="77"/>
      <c r="O146" s="77"/>
      <c r="P146" s="77"/>
      <c r="Q146" s="77"/>
      <c r="R146" s="77">
        <v>20000</v>
      </c>
      <c r="S146" s="77">
        <v>20000</v>
      </c>
      <c r="T146" s="77"/>
      <c r="U146" s="77"/>
      <c r="V146" s="77"/>
      <c r="W146" s="77"/>
    </row>
    <row r="147" customHeight="1" spans="1:23">
      <c r="A147" s="68" t="s">
        <v>454</v>
      </c>
      <c r="B147" s="68" t="s">
        <v>554</v>
      </c>
      <c r="C147" s="68" t="s">
        <v>555</v>
      </c>
      <c r="D147" s="68" t="s">
        <v>89</v>
      </c>
      <c r="E147" s="68" t="s">
        <v>163</v>
      </c>
      <c r="F147" s="68" t="s">
        <v>164</v>
      </c>
      <c r="G147" s="68" t="s">
        <v>462</v>
      </c>
      <c r="H147" s="68" t="s">
        <v>463</v>
      </c>
      <c r="I147" s="77">
        <v>71300</v>
      </c>
      <c r="J147" s="77"/>
      <c r="K147" s="108"/>
      <c r="L147" s="77"/>
      <c r="M147" s="77"/>
      <c r="N147" s="77"/>
      <c r="O147" s="77"/>
      <c r="P147" s="77"/>
      <c r="Q147" s="77"/>
      <c r="R147" s="77">
        <v>71300</v>
      </c>
      <c r="S147" s="77">
        <v>71300</v>
      </c>
      <c r="T147" s="77"/>
      <c r="U147" s="77"/>
      <c r="V147" s="77"/>
      <c r="W147" s="77"/>
    </row>
    <row r="148" customHeight="1" spans="1:23">
      <c r="A148" s="68" t="s">
        <v>441</v>
      </c>
      <c r="B148" s="68" t="s">
        <v>556</v>
      </c>
      <c r="C148" s="68" t="s">
        <v>557</v>
      </c>
      <c r="D148" s="68" t="s">
        <v>89</v>
      </c>
      <c r="E148" s="68" t="s">
        <v>163</v>
      </c>
      <c r="F148" s="68" t="s">
        <v>164</v>
      </c>
      <c r="G148" s="68" t="s">
        <v>466</v>
      </c>
      <c r="H148" s="68" t="s">
        <v>467</v>
      </c>
      <c r="I148" s="77">
        <v>50000</v>
      </c>
      <c r="J148" s="77"/>
      <c r="K148" s="108"/>
      <c r="L148" s="77"/>
      <c r="M148" s="77"/>
      <c r="N148" s="77"/>
      <c r="O148" s="77"/>
      <c r="P148" s="77"/>
      <c r="Q148" s="77"/>
      <c r="R148" s="77">
        <v>50000</v>
      </c>
      <c r="S148" s="77">
        <v>50000</v>
      </c>
      <c r="T148" s="77"/>
      <c r="U148" s="77"/>
      <c r="V148" s="77"/>
      <c r="W148" s="77"/>
    </row>
    <row r="149" customHeight="1" spans="1:23">
      <c r="A149" s="68" t="s">
        <v>441</v>
      </c>
      <c r="B149" s="68" t="s">
        <v>556</v>
      </c>
      <c r="C149" s="68" t="s">
        <v>557</v>
      </c>
      <c r="D149" s="68" t="s">
        <v>89</v>
      </c>
      <c r="E149" s="68" t="s">
        <v>163</v>
      </c>
      <c r="F149" s="68" t="s">
        <v>164</v>
      </c>
      <c r="G149" s="68" t="s">
        <v>468</v>
      </c>
      <c r="H149" s="68" t="s">
        <v>469</v>
      </c>
      <c r="I149" s="77">
        <v>750000</v>
      </c>
      <c r="J149" s="77"/>
      <c r="K149" s="108"/>
      <c r="L149" s="77"/>
      <c r="M149" s="77"/>
      <c r="N149" s="77"/>
      <c r="O149" s="77"/>
      <c r="P149" s="77"/>
      <c r="Q149" s="77"/>
      <c r="R149" s="77">
        <v>750000</v>
      </c>
      <c r="S149" s="77">
        <v>750000</v>
      </c>
      <c r="T149" s="77"/>
      <c r="U149" s="77"/>
      <c r="V149" s="77"/>
      <c r="W149" s="77"/>
    </row>
    <row r="150" customHeight="1" spans="1:23">
      <c r="A150" s="68" t="s">
        <v>441</v>
      </c>
      <c r="B150" s="68" t="s">
        <v>558</v>
      </c>
      <c r="C150" s="68" t="s">
        <v>559</v>
      </c>
      <c r="D150" s="68" t="s">
        <v>91</v>
      </c>
      <c r="E150" s="68" t="s">
        <v>163</v>
      </c>
      <c r="F150" s="68" t="s">
        <v>164</v>
      </c>
      <c r="G150" s="68" t="s">
        <v>312</v>
      </c>
      <c r="H150" s="68" t="s">
        <v>313</v>
      </c>
      <c r="I150" s="77">
        <v>100000</v>
      </c>
      <c r="J150" s="77"/>
      <c r="K150" s="108"/>
      <c r="L150" s="77"/>
      <c r="M150" s="77"/>
      <c r="N150" s="77"/>
      <c r="O150" s="77"/>
      <c r="P150" s="77"/>
      <c r="Q150" s="77"/>
      <c r="R150" s="77">
        <v>100000</v>
      </c>
      <c r="S150" s="77">
        <v>100000</v>
      </c>
      <c r="T150" s="77"/>
      <c r="U150" s="77"/>
      <c r="V150" s="77"/>
      <c r="W150" s="77"/>
    </row>
    <row r="151" customHeight="1" spans="1:23">
      <c r="A151" s="68" t="s">
        <v>441</v>
      </c>
      <c r="B151" s="68" t="s">
        <v>558</v>
      </c>
      <c r="C151" s="68" t="s">
        <v>559</v>
      </c>
      <c r="D151" s="68" t="s">
        <v>91</v>
      </c>
      <c r="E151" s="68" t="s">
        <v>163</v>
      </c>
      <c r="F151" s="68" t="s">
        <v>164</v>
      </c>
      <c r="G151" s="68" t="s">
        <v>498</v>
      </c>
      <c r="H151" s="68" t="s">
        <v>499</v>
      </c>
      <c r="I151" s="77">
        <v>50000</v>
      </c>
      <c r="J151" s="77"/>
      <c r="K151" s="108"/>
      <c r="L151" s="77"/>
      <c r="M151" s="77"/>
      <c r="N151" s="77"/>
      <c r="O151" s="77"/>
      <c r="P151" s="77"/>
      <c r="Q151" s="77"/>
      <c r="R151" s="77">
        <v>50000</v>
      </c>
      <c r="S151" s="77">
        <v>50000</v>
      </c>
      <c r="T151" s="77"/>
      <c r="U151" s="77"/>
      <c r="V151" s="77"/>
      <c r="W151" s="77"/>
    </row>
    <row r="152" customHeight="1" spans="1:23">
      <c r="A152" s="68" t="s">
        <v>441</v>
      </c>
      <c r="B152" s="68" t="s">
        <v>558</v>
      </c>
      <c r="C152" s="68" t="s">
        <v>559</v>
      </c>
      <c r="D152" s="68" t="s">
        <v>91</v>
      </c>
      <c r="E152" s="68" t="s">
        <v>163</v>
      </c>
      <c r="F152" s="68" t="s">
        <v>164</v>
      </c>
      <c r="G152" s="68" t="s">
        <v>320</v>
      </c>
      <c r="H152" s="68" t="s">
        <v>321</v>
      </c>
      <c r="I152" s="77">
        <v>200000</v>
      </c>
      <c r="J152" s="77"/>
      <c r="K152" s="108"/>
      <c r="L152" s="77"/>
      <c r="M152" s="77"/>
      <c r="N152" s="77"/>
      <c r="O152" s="77"/>
      <c r="P152" s="77"/>
      <c r="Q152" s="77"/>
      <c r="R152" s="77">
        <v>200000</v>
      </c>
      <c r="S152" s="77">
        <v>200000</v>
      </c>
      <c r="T152" s="77"/>
      <c r="U152" s="77"/>
      <c r="V152" s="77"/>
      <c r="W152" s="77"/>
    </row>
    <row r="153" customHeight="1" spans="1:23">
      <c r="A153" s="68" t="s">
        <v>441</v>
      </c>
      <c r="B153" s="68" t="s">
        <v>558</v>
      </c>
      <c r="C153" s="68" t="s">
        <v>559</v>
      </c>
      <c r="D153" s="68" t="s">
        <v>91</v>
      </c>
      <c r="E153" s="68" t="s">
        <v>163</v>
      </c>
      <c r="F153" s="68" t="s">
        <v>164</v>
      </c>
      <c r="G153" s="68" t="s">
        <v>424</v>
      </c>
      <c r="H153" s="68" t="s">
        <v>425</v>
      </c>
      <c r="I153" s="77">
        <v>1900000</v>
      </c>
      <c r="J153" s="77"/>
      <c r="K153" s="108"/>
      <c r="L153" s="77"/>
      <c r="M153" s="77"/>
      <c r="N153" s="77"/>
      <c r="O153" s="77"/>
      <c r="P153" s="77"/>
      <c r="Q153" s="77"/>
      <c r="R153" s="77">
        <v>1900000</v>
      </c>
      <c r="S153" s="77">
        <v>1900000</v>
      </c>
      <c r="T153" s="77"/>
      <c r="U153" s="77"/>
      <c r="V153" s="77"/>
      <c r="W153" s="77"/>
    </row>
    <row r="154" customHeight="1" spans="1:23">
      <c r="A154" s="68" t="s">
        <v>441</v>
      </c>
      <c r="B154" s="68" t="s">
        <v>558</v>
      </c>
      <c r="C154" s="68" t="s">
        <v>559</v>
      </c>
      <c r="D154" s="68" t="s">
        <v>91</v>
      </c>
      <c r="E154" s="68" t="s">
        <v>163</v>
      </c>
      <c r="F154" s="68" t="s">
        <v>164</v>
      </c>
      <c r="G154" s="68" t="s">
        <v>304</v>
      </c>
      <c r="H154" s="68" t="s">
        <v>305</v>
      </c>
      <c r="I154" s="77">
        <v>50000</v>
      </c>
      <c r="J154" s="77"/>
      <c r="K154" s="108"/>
      <c r="L154" s="77"/>
      <c r="M154" s="77"/>
      <c r="N154" s="77"/>
      <c r="O154" s="77"/>
      <c r="P154" s="77"/>
      <c r="Q154" s="77"/>
      <c r="R154" s="77">
        <v>50000</v>
      </c>
      <c r="S154" s="77">
        <v>50000</v>
      </c>
      <c r="T154" s="77"/>
      <c r="U154" s="77"/>
      <c r="V154" s="77"/>
      <c r="W154" s="77"/>
    </row>
    <row r="155" customHeight="1" spans="1:23">
      <c r="A155" s="68" t="s">
        <v>441</v>
      </c>
      <c r="B155" s="68" t="s">
        <v>558</v>
      </c>
      <c r="C155" s="68" t="s">
        <v>559</v>
      </c>
      <c r="D155" s="68" t="s">
        <v>91</v>
      </c>
      <c r="E155" s="68" t="s">
        <v>163</v>
      </c>
      <c r="F155" s="68" t="s">
        <v>164</v>
      </c>
      <c r="G155" s="68" t="s">
        <v>338</v>
      </c>
      <c r="H155" s="68" t="s">
        <v>339</v>
      </c>
      <c r="I155" s="77">
        <v>1000000</v>
      </c>
      <c r="J155" s="77"/>
      <c r="K155" s="108"/>
      <c r="L155" s="77"/>
      <c r="M155" s="77"/>
      <c r="N155" s="77"/>
      <c r="O155" s="77"/>
      <c r="P155" s="77"/>
      <c r="Q155" s="77"/>
      <c r="R155" s="77">
        <v>1000000</v>
      </c>
      <c r="S155" s="77">
        <v>1000000</v>
      </c>
      <c r="T155" s="77"/>
      <c r="U155" s="77"/>
      <c r="V155" s="77"/>
      <c r="W155" s="77"/>
    </row>
    <row r="156" customHeight="1" spans="1:23">
      <c r="A156" s="68" t="s">
        <v>441</v>
      </c>
      <c r="B156" s="68" t="s">
        <v>558</v>
      </c>
      <c r="C156" s="68" t="s">
        <v>559</v>
      </c>
      <c r="D156" s="68" t="s">
        <v>91</v>
      </c>
      <c r="E156" s="68" t="s">
        <v>163</v>
      </c>
      <c r="F156" s="68" t="s">
        <v>164</v>
      </c>
      <c r="G156" s="68" t="s">
        <v>466</v>
      </c>
      <c r="H156" s="68" t="s">
        <v>467</v>
      </c>
      <c r="I156" s="77">
        <v>50000</v>
      </c>
      <c r="J156" s="77"/>
      <c r="K156" s="108"/>
      <c r="L156" s="77"/>
      <c r="M156" s="77"/>
      <c r="N156" s="77"/>
      <c r="O156" s="77"/>
      <c r="P156" s="77"/>
      <c r="Q156" s="77"/>
      <c r="R156" s="77">
        <v>50000</v>
      </c>
      <c r="S156" s="77">
        <v>50000</v>
      </c>
      <c r="T156" s="77"/>
      <c r="U156" s="77"/>
      <c r="V156" s="77"/>
      <c r="W156" s="77"/>
    </row>
    <row r="157" customHeight="1" spans="1:23">
      <c r="A157" s="68" t="s">
        <v>441</v>
      </c>
      <c r="B157" s="68" t="s">
        <v>558</v>
      </c>
      <c r="C157" s="68" t="s">
        <v>559</v>
      </c>
      <c r="D157" s="68" t="s">
        <v>91</v>
      </c>
      <c r="E157" s="68" t="s">
        <v>163</v>
      </c>
      <c r="F157" s="68" t="s">
        <v>164</v>
      </c>
      <c r="G157" s="68" t="s">
        <v>468</v>
      </c>
      <c r="H157" s="68" t="s">
        <v>469</v>
      </c>
      <c r="I157" s="77">
        <v>1150000</v>
      </c>
      <c r="J157" s="77"/>
      <c r="K157" s="108"/>
      <c r="L157" s="77"/>
      <c r="M157" s="77"/>
      <c r="N157" s="77"/>
      <c r="O157" s="77"/>
      <c r="P157" s="77"/>
      <c r="Q157" s="77"/>
      <c r="R157" s="77">
        <v>1150000</v>
      </c>
      <c r="S157" s="77">
        <v>1150000</v>
      </c>
      <c r="T157" s="77"/>
      <c r="U157" s="77"/>
      <c r="V157" s="77"/>
      <c r="W157" s="77"/>
    </row>
    <row r="158" customHeight="1" spans="1:23">
      <c r="A158" s="68" t="s">
        <v>441</v>
      </c>
      <c r="B158" s="68" t="s">
        <v>560</v>
      </c>
      <c r="C158" s="68" t="s">
        <v>561</v>
      </c>
      <c r="D158" s="68" t="s">
        <v>93</v>
      </c>
      <c r="E158" s="68" t="s">
        <v>163</v>
      </c>
      <c r="F158" s="68" t="s">
        <v>164</v>
      </c>
      <c r="G158" s="68" t="s">
        <v>312</v>
      </c>
      <c r="H158" s="68" t="s">
        <v>313</v>
      </c>
      <c r="I158" s="77">
        <v>100000</v>
      </c>
      <c r="J158" s="77"/>
      <c r="K158" s="108"/>
      <c r="L158" s="77"/>
      <c r="M158" s="77"/>
      <c r="N158" s="77"/>
      <c r="O158" s="77"/>
      <c r="P158" s="77"/>
      <c r="Q158" s="77"/>
      <c r="R158" s="77">
        <v>100000</v>
      </c>
      <c r="S158" s="77">
        <v>100000</v>
      </c>
      <c r="T158" s="77"/>
      <c r="U158" s="77"/>
      <c r="V158" s="77"/>
      <c r="W158" s="77"/>
    </row>
    <row r="159" customHeight="1" spans="1:23">
      <c r="A159" s="68" t="s">
        <v>441</v>
      </c>
      <c r="B159" s="68" t="s">
        <v>560</v>
      </c>
      <c r="C159" s="68" t="s">
        <v>561</v>
      </c>
      <c r="D159" s="68" t="s">
        <v>93</v>
      </c>
      <c r="E159" s="68" t="s">
        <v>163</v>
      </c>
      <c r="F159" s="68" t="s">
        <v>164</v>
      </c>
      <c r="G159" s="68" t="s">
        <v>498</v>
      </c>
      <c r="H159" s="68" t="s">
        <v>499</v>
      </c>
      <c r="I159" s="77">
        <v>50000</v>
      </c>
      <c r="J159" s="77"/>
      <c r="K159" s="108"/>
      <c r="L159" s="77"/>
      <c r="M159" s="77"/>
      <c r="N159" s="77"/>
      <c r="O159" s="77"/>
      <c r="P159" s="77"/>
      <c r="Q159" s="77"/>
      <c r="R159" s="77">
        <v>50000</v>
      </c>
      <c r="S159" s="77">
        <v>50000</v>
      </c>
      <c r="T159" s="77"/>
      <c r="U159" s="77"/>
      <c r="V159" s="77"/>
      <c r="W159" s="77"/>
    </row>
    <row r="160" customHeight="1" spans="1:23">
      <c r="A160" s="68" t="s">
        <v>441</v>
      </c>
      <c r="B160" s="68" t="s">
        <v>560</v>
      </c>
      <c r="C160" s="68" t="s">
        <v>561</v>
      </c>
      <c r="D160" s="68" t="s">
        <v>93</v>
      </c>
      <c r="E160" s="68" t="s">
        <v>163</v>
      </c>
      <c r="F160" s="68" t="s">
        <v>164</v>
      </c>
      <c r="G160" s="68" t="s">
        <v>314</v>
      </c>
      <c r="H160" s="68" t="s">
        <v>315</v>
      </c>
      <c r="I160" s="77">
        <v>50000</v>
      </c>
      <c r="J160" s="77"/>
      <c r="K160" s="108"/>
      <c r="L160" s="77"/>
      <c r="M160" s="77"/>
      <c r="N160" s="77"/>
      <c r="O160" s="77"/>
      <c r="P160" s="77"/>
      <c r="Q160" s="77"/>
      <c r="R160" s="77">
        <v>50000</v>
      </c>
      <c r="S160" s="77">
        <v>50000</v>
      </c>
      <c r="T160" s="77"/>
      <c r="U160" s="77"/>
      <c r="V160" s="77"/>
      <c r="W160" s="77"/>
    </row>
    <row r="161" customHeight="1" spans="1:23">
      <c r="A161" s="68" t="s">
        <v>441</v>
      </c>
      <c r="B161" s="68" t="s">
        <v>560</v>
      </c>
      <c r="C161" s="68" t="s">
        <v>561</v>
      </c>
      <c r="D161" s="68" t="s">
        <v>93</v>
      </c>
      <c r="E161" s="68" t="s">
        <v>163</v>
      </c>
      <c r="F161" s="68" t="s">
        <v>164</v>
      </c>
      <c r="G161" s="68" t="s">
        <v>316</v>
      </c>
      <c r="H161" s="68" t="s">
        <v>317</v>
      </c>
      <c r="I161" s="77">
        <v>28000</v>
      </c>
      <c r="J161" s="77"/>
      <c r="K161" s="108"/>
      <c r="L161" s="77"/>
      <c r="M161" s="77"/>
      <c r="N161" s="77"/>
      <c r="O161" s="77"/>
      <c r="P161" s="77"/>
      <c r="Q161" s="77"/>
      <c r="R161" s="77">
        <v>28000</v>
      </c>
      <c r="S161" s="77">
        <v>28000</v>
      </c>
      <c r="T161" s="77"/>
      <c r="U161" s="77"/>
      <c r="V161" s="77"/>
      <c r="W161" s="77"/>
    </row>
    <row r="162" customHeight="1" spans="1:23">
      <c r="A162" s="68" t="s">
        <v>441</v>
      </c>
      <c r="B162" s="68" t="s">
        <v>560</v>
      </c>
      <c r="C162" s="68" t="s">
        <v>561</v>
      </c>
      <c r="D162" s="68" t="s">
        <v>93</v>
      </c>
      <c r="E162" s="68" t="s">
        <v>163</v>
      </c>
      <c r="F162" s="68" t="s">
        <v>164</v>
      </c>
      <c r="G162" s="68" t="s">
        <v>320</v>
      </c>
      <c r="H162" s="68" t="s">
        <v>321</v>
      </c>
      <c r="I162" s="77">
        <v>120000</v>
      </c>
      <c r="J162" s="77"/>
      <c r="K162" s="108"/>
      <c r="L162" s="77"/>
      <c r="M162" s="77"/>
      <c r="N162" s="77"/>
      <c r="O162" s="77"/>
      <c r="P162" s="77"/>
      <c r="Q162" s="77"/>
      <c r="R162" s="77">
        <v>120000</v>
      </c>
      <c r="S162" s="77">
        <v>120000</v>
      </c>
      <c r="T162" s="77"/>
      <c r="U162" s="77"/>
      <c r="V162" s="77"/>
      <c r="W162" s="77"/>
    </row>
    <row r="163" customHeight="1" spans="1:23">
      <c r="A163" s="68" t="s">
        <v>441</v>
      </c>
      <c r="B163" s="68" t="s">
        <v>560</v>
      </c>
      <c r="C163" s="68" t="s">
        <v>561</v>
      </c>
      <c r="D163" s="68" t="s">
        <v>93</v>
      </c>
      <c r="E163" s="68" t="s">
        <v>163</v>
      </c>
      <c r="F163" s="68" t="s">
        <v>164</v>
      </c>
      <c r="G163" s="68" t="s">
        <v>322</v>
      </c>
      <c r="H163" s="68" t="s">
        <v>323</v>
      </c>
      <c r="I163" s="77">
        <v>5000</v>
      </c>
      <c r="J163" s="77"/>
      <c r="K163" s="108"/>
      <c r="L163" s="77"/>
      <c r="M163" s="77"/>
      <c r="N163" s="77"/>
      <c r="O163" s="77"/>
      <c r="P163" s="77"/>
      <c r="Q163" s="77"/>
      <c r="R163" s="77">
        <v>5000</v>
      </c>
      <c r="S163" s="77">
        <v>5000</v>
      </c>
      <c r="T163" s="77"/>
      <c r="U163" s="77"/>
      <c r="V163" s="77"/>
      <c r="W163" s="77"/>
    </row>
    <row r="164" customHeight="1" spans="1:23">
      <c r="A164" s="68" t="s">
        <v>441</v>
      </c>
      <c r="B164" s="68" t="s">
        <v>560</v>
      </c>
      <c r="C164" s="68" t="s">
        <v>561</v>
      </c>
      <c r="D164" s="68" t="s">
        <v>93</v>
      </c>
      <c r="E164" s="68" t="s">
        <v>163</v>
      </c>
      <c r="F164" s="68" t="s">
        <v>164</v>
      </c>
      <c r="G164" s="68" t="s">
        <v>324</v>
      </c>
      <c r="H164" s="68" t="s">
        <v>325</v>
      </c>
      <c r="I164" s="77">
        <v>120000</v>
      </c>
      <c r="J164" s="77"/>
      <c r="K164" s="108"/>
      <c r="L164" s="77"/>
      <c r="M164" s="77"/>
      <c r="N164" s="77"/>
      <c r="O164" s="77"/>
      <c r="P164" s="77"/>
      <c r="Q164" s="77"/>
      <c r="R164" s="77">
        <v>120000</v>
      </c>
      <c r="S164" s="77">
        <v>120000</v>
      </c>
      <c r="T164" s="77"/>
      <c r="U164" s="77"/>
      <c r="V164" s="77"/>
      <c r="W164" s="77"/>
    </row>
    <row r="165" customHeight="1" spans="1:23">
      <c r="A165" s="68" t="s">
        <v>441</v>
      </c>
      <c r="B165" s="68" t="s">
        <v>560</v>
      </c>
      <c r="C165" s="68" t="s">
        <v>561</v>
      </c>
      <c r="D165" s="68" t="s">
        <v>93</v>
      </c>
      <c r="E165" s="68" t="s">
        <v>163</v>
      </c>
      <c r="F165" s="68" t="s">
        <v>164</v>
      </c>
      <c r="G165" s="68" t="s">
        <v>424</v>
      </c>
      <c r="H165" s="68" t="s">
        <v>425</v>
      </c>
      <c r="I165" s="77">
        <v>2000000</v>
      </c>
      <c r="J165" s="77"/>
      <c r="K165" s="108"/>
      <c r="L165" s="77"/>
      <c r="M165" s="77"/>
      <c r="N165" s="77"/>
      <c r="O165" s="77"/>
      <c r="P165" s="77"/>
      <c r="Q165" s="77"/>
      <c r="R165" s="77">
        <v>2000000</v>
      </c>
      <c r="S165" s="77">
        <v>2000000</v>
      </c>
      <c r="T165" s="77"/>
      <c r="U165" s="77"/>
      <c r="V165" s="77"/>
      <c r="W165" s="77"/>
    </row>
    <row r="166" customHeight="1" spans="1:23">
      <c r="A166" s="68" t="s">
        <v>441</v>
      </c>
      <c r="B166" s="68" t="s">
        <v>560</v>
      </c>
      <c r="C166" s="68" t="s">
        <v>561</v>
      </c>
      <c r="D166" s="68" t="s">
        <v>93</v>
      </c>
      <c r="E166" s="68" t="s">
        <v>163</v>
      </c>
      <c r="F166" s="68" t="s">
        <v>164</v>
      </c>
      <c r="G166" s="68" t="s">
        <v>460</v>
      </c>
      <c r="H166" s="68" t="s">
        <v>461</v>
      </c>
      <c r="I166" s="77">
        <v>25000</v>
      </c>
      <c r="J166" s="77"/>
      <c r="K166" s="108"/>
      <c r="L166" s="77"/>
      <c r="M166" s="77"/>
      <c r="N166" s="77"/>
      <c r="O166" s="77"/>
      <c r="P166" s="77"/>
      <c r="Q166" s="77"/>
      <c r="R166" s="77">
        <v>25000</v>
      </c>
      <c r="S166" s="77">
        <v>25000</v>
      </c>
      <c r="T166" s="77"/>
      <c r="U166" s="77"/>
      <c r="V166" s="77"/>
      <c r="W166" s="77"/>
    </row>
    <row r="167" customHeight="1" spans="1:23">
      <c r="A167" s="68" t="s">
        <v>441</v>
      </c>
      <c r="B167" s="68" t="s">
        <v>560</v>
      </c>
      <c r="C167" s="68" t="s">
        <v>561</v>
      </c>
      <c r="D167" s="68" t="s">
        <v>93</v>
      </c>
      <c r="E167" s="68" t="s">
        <v>163</v>
      </c>
      <c r="F167" s="68" t="s">
        <v>164</v>
      </c>
      <c r="G167" s="68" t="s">
        <v>342</v>
      </c>
      <c r="H167" s="68" t="s">
        <v>341</v>
      </c>
      <c r="I167" s="77">
        <v>116000</v>
      </c>
      <c r="J167" s="77"/>
      <c r="K167" s="108"/>
      <c r="L167" s="77"/>
      <c r="M167" s="77"/>
      <c r="N167" s="77"/>
      <c r="O167" s="77"/>
      <c r="P167" s="77"/>
      <c r="Q167" s="77"/>
      <c r="R167" s="77">
        <v>116000</v>
      </c>
      <c r="S167" s="77">
        <v>116000</v>
      </c>
      <c r="T167" s="77"/>
      <c r="U167" s="77"/>
      <c r="V167" s="77"/>
      <c r="W167" s="77"/>
    </row>
    <row r="168" customHeight="1" spans="1:23">
      <c r="A168" s="68" t="s">
        <v>441</v>
      </c>
      <c r="B168" s="68" t="s">
        <v>560</v>
      </c>
      <c r="C168" s="68" t="s">
        <v>561</v>
      </c>
      <c r="D168" s="68" t="s">
        <v>93</v>
      </c>
      <c r="E168" s="68" t="s">
        <v>163</v>
      </c>
      <c r="F168" s="68" t="s">
        <v>164</v>
      </c>
      <c r="G168" s="68" t="s">
        <v>304</v>
      </c>
      <c r="H168" s="68" t="s">
        <v>305</v>
      </c>
      <c r="I168" s="77">
        <v>20000</v>
      </c>
      <c r="J168" s="77"/>
      <c r="K168" s="108"/>
      <c r="L168" s="77"/>
      <c r="M168" s="77"/>
      <c r="N168" s="77"/>
      <c r="O168" s="77"/>
      <c r="P168" s="77"/>
      <c r="Q168" s="77"/>
      <c r="R168" s="77">
        <v>20000</v>
      </c>
      <c r="S168" s="77">
        <v>20000</v>
      </c>
      <c r="T168" s="77"/>
      <c r="U168" s="77"/>
      <c r="V168" s="77"/>
      <c r="W168" s="77"/>
    </row>
    <row r="169" customHeight="1" spans="1:23">
      <c r="A169" s="68" t="s">
        <v>441</v>
      </c>
      <c r="B169" s="68" t="s">
        <v>560</v>
      </c>
      <c r="C169" s="68" t="s">
        <v>561</v>
      </c>
      <c r="D169" s="68" t="s">
        <v>93</v>
      </c>
      <c r="E169" s="68" t="s">
        <v>163</v>
      </c>
      <c r="F169" s="68" t="s">
        <v>164</v>
      </c>
      <c r="G169" s="68" t="s">
        <v>338</v>
      </c>
      <c r="H169" s="68" t="s">
        <v>339</v>
      </c>
      <c r="I169" s="77">
        <v>616000</v>
      </c>
      <c r="J169" s="77"/>
      <c r="K169" s="108"/>
      <c r="L169" s="77"/>
      <c r="M169" s="77"/>
      <c r="N169" s="77"/>
      <c r="O169" s="77"/>
      <c r="P169" s="77"/>
      <c r="Q169" s="77"/>
      <c r="R169" s="77">
        <v>616000</v>
      </c>
      <c r="S169" s="77">
        <v>616000</v>
      </c>
      <c r="T169" s="77"/>
      <c r="U169" s="77"/>
      <c r="V169" s="77"/>
      <c r="W169" s="77"/>
    </row>
    <row r="170" customHeight="1" spans="1:23">
      <c r="A170" s="68" t="s">
        <v>441</v>
      </c>
      <c r="B170" s="68" t="s">
        <v>560</v>
      </c>
      <c r="C170" s="68" t="s">
        <v>561</v>
      </c>
      <c r="D170" s="68" t="s">
        <v>93</v>
      </c>
      <c r="E170" s="68" t="s">
        <v>163</v>
      </c>
      <c r="F170" s="68" t="s">
        <v>164</v>
      </c>
      <c r="G170" s="68" t="s">
        <v>466</v>
      </c>
      <c r="H170" s="68" t="s">
        <v>467</v>
      </c>
      <c r="I170" s="77">
        <v>50000</v>
      </c>
      <c r="J170" s="77"/>
      <c r="K170" s="108"/>
      <c r="L170" s="77"/>
      <c r="M170" s="77"/>
      <c r="N170" s="77"/>
      <c r="O170" s="77"/>
      <c r="P170" s="77"/>
      <c r="Q170" s="77"/>
      <c r="R170" s="77">
        <v>50000</v>
      </c>
      <c r="S170" s="77">
        <v>50000</v>
      </c>
      <c r="T170" s="77"/>
      <c r="U170" s="77"/>
      <c r="V170" s="77"/>
      <c r="W170" s="77"/>
    </row>
    <row r="171" customHeight="1" spans="1:23">
      <c r="A171" s="68" t="s">
        <v>441</v>
      </c>
      <c r="B171" s="68" t="s">
        <v>560</v>
      </c>
      <c r="C171" s="68" t="s">
        <v>561</v>
      </c>
      <c r="D171" s="68" t="s">
        <v>93</v>
      </c>
      <c r="E171" s="68" t="s">
        <v>163</v>
      </c>
      <c r="F171" s="68" t="s">
        <v>164</v>
      </c>
      <c r="G171" s="68" t="s">
        <v>468</v>
      </c>
      <c r="H171" s="68" t="s">
        <v>469</v>
      </c>
      <c r="I171" s="77">
        <v>200000</v>
      </c>
      <c r="J171" s="77"/>
      <c r="K171" s="108"/>
      <c r="L171" s="77"/>
      <c r="M171" s="77"/>
      <c r="N171" s="77"/>
      <c r="O171" s="77"/>
      <c r="P171" s="77"/>
      <c r="Q171" s="77"/>
      <c r="R171" s="77">
        <v>200000</v>
      </c>
      <c r="S171" s="77">
        <v>200000</v>
      </c>
      <c r="T171" s="77"/>
      <c r="U171" s="77"/>
      <c r="V171" s="77"/>
      <c r="W171" s="77"/>
    </row>
    <row r="172" customHeight="1" spans="1:23">
      <c r="A172" s="68" t="s">
        <v>454</v>
      </c>
      <c r="B172" s="68" t="s">
        <v>562</v>
      </c>
      <c r="C172" s="68" t="s">
        <v>561</v>
      </c>
      <c r="D172" s="68" t="s">
        <v>95</v>
      </c>
      <c r="E172" s="68" t="s">
        <v>163</v>
      </c>
      <c r="F172" s="68" t="s">
        <v>164</v>
      </c>
      <c r="G172" s="68" t="s">
        <v>312</v>
      </c>
      <c r="H172" s="68" t="s">
        <v>313</v>
      </c>
      <c r="I172" s="77">
        <v>90000</v>
      </c>
      <c r="J172" s="77"/>
      <c r="K172" s="108"/>
      <c r="L172" s="77"/>
      <c r="M172" s="77"/>
      <c r="N172" s="77"/>
      <c r="O172" s="77"/>
      <c r="P172" s="77"/>
      <c r="Q172" s="77"/>
      <c r="R172" s="77">
        <v>90000</v>
      </c>
      <c r="S172" s="77">
        <v>90000</v>
      </c>
      <c r="T172" s="77"/>
      <c r="U172" s="77"/>
      <c r="V172" s="77"/>
      <c r="W172" s="77"/>
    </row>
    <row r="173" customHeight="1" spans="1:23">
      <c r="A173" s="68" t="s">
        <v>454</v>
      </c>
      <c r="B173" s="68" t="s">
        <v>562</v>
      </c>
      <c r="C173" s="68" t="s">
        <v>561</v>
      </c>
      <c r="D173" s="68" t="s">
        <v>95</v>
      </c>
      <c r="E173" s="68" t="s">
        <v>163</v>
      </c>
      <c r="F173" s="68" t="s">
        <v>164</v>
      </c>
      <c r="G173" s="68" t="s">
        <v>498</v>
      </c>
      <c r="H173" s="68" t="s">
        <v>499</v>
      </c>
      <c r="I173" s="77">
        <v>85000</v>
      </c>
      <c r="J173" s="77"/>
      <c r="K173" s="108"/>
      <c r="L173" s="77"/>
      <c r="M173" s="77"/>
      <c r="N173" s="77"/>
      <c r="O173" s="77"/>
      <c r="P173" s="77"/>
      <c r="Q173" s="77"/>
      <c r="R173" s="77">
        <v>85000</v>
      </c>
      <c r="S173" s="77">
        <v>85000</v>
      </c>
      <c r="T173" s="77"/>
      <c r="U173" s="77"/>
      <c r="V173" s="77"/>
      <c r="W173" s="77"/>
    </row>
    <row r="174" customHeight="1" spans="1:23">
      <c r="A174" s="68" t="s">
        <v>454</v>
      </c>
      <c r="B174" s="68" t="s">
        <v>562</v>
      </c>
      <c r="C174" s="68" t="s">
        <v>561</v>
      </c>
      <c r="D174" s="68" t="s">
        <v>95</v>
      </c>
      <c r="E174" s="68" t="s">
        <v>163</v>
      </c>
      <c r="F174" s="68" t="s">
        <v>164</v>
      </c>
      <c r="G174" s="68" t="s">
        <v>537</v>
      </c>
      <c r="H174" s="68" t="s">
        <v>538</v>
      </c>
      <c r="I174" s="77">
        <v>200</v>
      </c>
      <c r="J174" s="77"/>
      <c r="K174" s="108"/>
      <c r="L174" s="77"/>
      <c r="M174" s="77"/>
      <c r="N174" s="77"/>
      <c r="O174" s="77"/>
      <c r="P174" s="77"/>
      <c r="Q174" s="77"/>
      <c r="R174" s="77">
        <v>200</v>
      </c>
      <c r="S174" s="77">
        <v>200</v>
      </c>
      <c r="T174" s="77"/>
      <c r="U174" s="77"/>
      <c r="V174" s="77"/>
      <c r="W174" s="77"/>
    </row>
    <row r="175" customHeight="1" spans="1:23">
      <c r="A175" s="68" t="s">
        <v>454</v>
      </c>
      <c r="B175" s="68" t="s">
        <v>562</v>
      </c>
      <c r="C175" s="68" t="s">
        <v>561</v>
      </c>
      <c r="D175" s="68" t="s">
        <v>95</v>
      </c>
      <c r="E175" s="68" t="s">
        <v>163</v>
      </c>
      <c r="F175" s="68" t="s">
        <v>164</v>
      </c>
      <c r="G175" s="68" t="s">
        <v>318</v>
      </c>
      <c r="H175" s="68" t="s">
        <v>319</v>
      </c>
      <c r="I175" s="77">
        <v>1500</v>
      </c>
      <c r="J175" s="77"/>
      <c r="K175" s="108"/>
      <c r="L175" s="77"/>
      <c r="M175" s="77"/>
      <c r="N175" s="77"/>
      <c r="O175" s="77"/>
      <c r="P175" s="77"/>
      <c r="Q175" s="77"/>
      <c r="R175" s="77">
        <v>1500</v>
      </c>
      <c r="S175" s="77">
        <v>1500</v>
      </c>
      <c r="T175" s="77"/>
      <c r="U175" s="77"/>
      <c r="V175" s="77"/>
      <c r="W175" s="77"/>
    </row>
    <row r="176" customHeight="1" spans="1:23">
      <c r="A176" s="68" t="s">
        <v>454</v>
      </c>
      <c r="B176" s="68" t="s">
        <v>562</v>
      </c>
      <c r="C176" s="68" t="s">
        <v>561</v>
      </c>
      <c r="D176" s="68" t="s">
        <v>95</v>
      </c>
      <c r="E176" s="68" t="s">
        <v>163</v>
      </c>
      <c r="F176" s="68" t="s">
        <v>164</v>
      </c>
      <c r="G176" s="68" t="s">
        <v>320</v>
      </c>
      <c r="H176" s="68" t="s">
        <v>321</v>
      </c>
      <c r="I176" s="77">
        <v>199800</v>
      </c>
      <c r="J176" s="77"/>
      <c r="K176" s="108"/>
      <c r="L176" s="77"/>
      <c r="M176" s="77"/>
      <c r="N176" s="77"/>
      <c r="O176" s="77"/>
      <c r="P176" s="77"/>
      <c r="Q176" s="77"/>
      <c r="R176" s="77">
        <v>199800</v>
      </c>
      <c r="S176" s="77">
        <v>199800</v>
      </c>
      <c r="T176" s="77"/>
      <c r="U176" s="77"/>
      <c r="V176" s="77"/>
      <c r="W176" s="77"/>
    </row>
    <row r="177" customHeight="1" spans="1:23">
      <c r="A177" s="68" t="s">
        <v>454</v>
      </c>
      <c r="B177" s="68" t="s">
        <v>562</v>
      </c>
      <c r="C177" s="68" t="s">
        <v>561</v>
      </c>
      <c r="D177" s="68" t="s">
        <v>95</v>
      </c>
      <c r="E177" s="68" t="s">
        <v>163</v>
      </c>
      <c r="F177" s="68" t="s">
        <v>164</v>
      </c>
      <c r="G177" s="68" t="s">
        <v>322</v>
      </c>
      <c r="H177" s="68" t="s">
        <v>323</v>
      </c>
      <c r="I177" s="77">
        <v>10000</v>
      </c>
      <c r="J177" s="77"/>
      <c r="K177" s="108"/>
      <c r="L177" s="77"/>
      <c r="M177" s="77"/>
      <c r="N177" s="77"/>
      <c r="O177" s="77"/>
      <c r="P177" s="77"/>
      <c r="Q177" s="77"/>
      <c r="R177" s="77">
        <v>10000</v>
      </c>
      <c r="S177" s="77">
        <v>10000</v>
      </c>
      <c r="T177" s="77"/>
      <c r="U177" s="77"/>
      <c r="V177" s="77"/>
      <c r="W177" s="77"/>
    </row>
    <row r="178" customHeight="1" spans="1:23">
      <c r="A178" s="68" t="s">
        <v>454</v>
      </c>
      <c r="B178" s="68" t="s">
        <v>562</v>
      </c>
      <c r="C178" s="68" t="s">
        <v>561</v>
      </c>
      <c r="D178" s="68" t="s">
        <v>95</v>
      </c>
      <c r="E178" s="68" t="s">
        <v>163</v>
      </c>
      <c r="F178" s="68" t="s">
        <v>164</v>
      </c>
      <c r="G178" s="68" t="s">
        <v>324</v>
      </c>
      <c r="H178" s="68" t="s">
        <v>325</v>
      </c>
      <c r="I178" s="77">
        <v>70000</v>
      </c>
      <c r="J178" s="77"/>
      <c r="K178" s="108"/>
      <c r="L178" s="77"/>
      <c r="M178" s="77"/>
      <c r="N178" s="77"/>
      <c r="O178" s="77"/>
      <c r="P178" s="77"/>
      <c r="Q178" s="77"/>
      <c r="R178" s="77">
        <v>70000</v>
      </c>
      <c r="S178" s="77">
        <v>70000</v>
      </c>
      <c r="T178" s="77"/>
      <c r="U178" s="77"/>
      <c r="V178" s="77"/>
      <c r="W178" s="77"/>
    </row>
    <row r="179" customHeight="1" spans="1:23">
      <c r="A179" s="68" t="s">
        <v>454</v>
      </c>
      <c r="B179" s="68" t="s">
        <v>562</v>
      </c>
      <c r="C179" s="68" t="s">
        <v>561</v>
      </c>
      <c r="D179" s="68" t="s">
        <v>95</v>
      </c>
      <c r="E179" s="68" t="s">
        <v>163</v>
      </c>
      <c r="F179" s="68" t="s">
        <v>164</v>
      </c>
      <c r="G179" s="68" t="s">
        <v>424</v>
      </c>
      <c r="H179" s="68" t="s">
        <v>425</v>
      </c>
      <c r="I179" s="77">
        <v>4364500</v>
      </c>
      <c r="J179" s="77"/>
      <c r="K179" s="108"/>
      <c r="L179" s="77"/>
      <c r="M179" s="77"/>
      <c r="N179" s="77"/>
      <c r="O179" s="77"/>
      <c r="P179" s="77"/>
      <c r="Q179" s="77"/>
      <c r="R179" s="77">
        <v>4364500</v>
      </c>
      <c r="S179" s="77">
        <v>4364500</v>
      </c>
      <c r="T179" s="77"/>
      <c r="U179" s="77"/>
      <c r="V179" s="77"/>
      <c r="W179" s="77"/>
    </row>
    <row r="180" customHeight="1" spans="1:23">
      <c r="A180" s="68" t="s">
        <v>454</v>
      </c>
      <c r="B180" s="68" t="s">
        <v>562</v>
      </c>
      <c r="C180" s="68" t="s">
        <v>561</v>
      </c>
      <c r="D180" s="68" t="s">
        <v>95</v>
      </c>
      <c r="E180" s="68" t="s">
        <v>163</v>
      </c>
      <c r="F180" s="68" t="s">
        <v>164</v>
      </c>
      <c r="G180" s="68" t="s">
        <v>460</v>
      </c>
      <c r="H180" s="68" t="s">
        <v>461</v>
      </c>
      <c r="I180" s="77">
        <v>15000</v>
      </c>
      <c r="J180" s="77"/>
      <c r="K180" s="108"/>
      <c r="L180" s="77"/>
      <c r="M180" s="77"/>
      <c r="N180" s="77"/>
      <c r="O180" s="77"/>
      <c r="P180" s="77"/>
      <c r="Q180" s="77"/>
      <c r="R180" s="77">
        <v>15000</v>
      </c>
      <c r="S180" s="77">
        <v>15000</v>
      </c>
      <c r="T180" s="77"/>
      <c r="U180" s="77"/>
      <c r="V180" s="77"/>
      <c r="W180" s="77"/>
    </row>
    <row r="181" customHeight="1" spans="1:23">
      <c r="A181" s="68" t="s">
        <v>454</v>
      </c>
      <c r="B181" s="68" t="s">
        <v>562</v>
      </c>
      <c r="C181" s="68" t="s">
        <v>561</v>
      </c>
      <c r="D181" s="68" t="s">
        <v>95</v>
      </c>
      <c r="E181" s="68" t="s">
        <v>163</v>
      </c>
      <c r="F181" s="68" t="s">
        <v>164</v>
      </c>
      <c r="G181" s="68" t="s">
        <v>342</v>
      </c>
      <c r="H181" s="68" t="s">
        <v>341</v>
      </c>
      <c r="I181" s="77">
        <v>250000</v>
      </c>
      <c r="J181" s="77"/>
      <c r="K181" s="108"/>
      <c r="L181" s="77"/>
      <c r="M181" s="77"/>
      <c r="N181" s="77"/>
      <c r="O181" s="77"/>
      <c r="P181" s="77"/>
      <c r="Q181" s="77"/>
      <c r="R181" s="77">
        <v>250000</v>
      </c>
      <c r="S181" s="77">
        <v>250000</v>
      </c>
      <c r="T181" s="77"/>
      <c r="U181" s="77"/>
      <c r="V181" s="77"/>
      <c r="W181" s="77"/>
    </row>
    <row r="182" customHeight="1" spans="1:23">
      <c r="A182" s="68" t="s">
        <v>454</v>
      </c>
      <c r="B182" s="68" t="s">
        <v>562</v>
      </c>
      <c r="C182" s="68" t="s">
        <v>561</v>
      </c>
      <c r="D182" s="68" t="s">
        <v>95</v>
      </c>
      <c r="E182" s="68" t="s">
        <v>163</v>
      </c>
      <c r="F182" s="68" t="s">
        <v>164</v>
      </c>
      <c r="G182" s="68" t="s">
        <v>304</v>
      </c>
      <c r="H182" s="68" t="s">
        <v>305</v>
      </c>
      <c r="I182" s="77">
        <v>14000</v>
      </c>
      <c r="J182" s="77"/>
      <c r="K182" s="108"/>
      <c r="L182" s="77"/>
      <c r="M182" s="77"/>
      <c r="N182" s="77"/>
      <c r="O182" s="77"/>
      <c r="P182" s="77"/>
      <c r="Q182" s="77"/>
      <c r="R182" s="77">
        <v>14000</v>
      </c>
      <c r="S182" s="77">
        <v>14000</v>
      </c>
      <c r="T182" s="77"/>
      <c r="U182" s="77"/>
      <c r="V182" s="77"/>
      <c r="W182" s="77"/>
    </row>
    <row r="183" customHeight="1" spans="1:23">
      <c r="A183" s="32" t="s">
        <v>255</v>
      </c>
      <c r="B183" s="33"/>
      <c r="C183" s="33"/>
      <c r="D183" s="33"/>
      <c r="E183" s="33"/>
      <c r="F183" s="33"/>
      <c r="G183" s="33"/>
      <c r="H183" s="34"/>
      <c r="I183" s="77">
        <f>523352118.55+'[2]部门项目支出预算表05-1'!$I$87</f>
        <v>564385118.55</v>
      </c>
      <c r="J183" s="77">
        <v>14542510</v>
      </c>
      <c r="K183" s="108">
        <v>14542510</v>
      </c>
      <c r="L183" s="77">
        <v>200000</v>
      </c>
      <c r="M183" s="77"/>
      <c r="N183" s="77"/>
      <c r="O183" s="77"/>
      <c r="P183" s="77"/>
      <c r="Q183" s="77"/>
      <c r="R183" s="77">
        <f>508609608.55+'[2]部门项目支出预算表05-1'!$R$87</f>
        <v>549642608.55</v>
      </c>
      <c r="S183" s="77">
        <f>507179353.84+'[2]部门项目支出预算表05-1'!$S$87</f>
        <v>548212353.84</v>
      </c>
      <c r="T183" s="77"/>
      <c r="U183" s="77">
        <v>485837.11</v>
      </c>
      <c r="V183" s="77"/>
      <c r="W183" s="77">
        <v>944417.6</v>
      </c>
    </row>
  </sheetData>
  <mergeCells count="28">
    <mergeCell ref="A2:W2"/>
    <mergeCell ref="A3:H3"/>
    <mergeCell ref="J4:M4"/>
    <mergeCell ref="N4:P4"/>
    <mergeCell ref="R4:W4"/>
    <mergeCell ref="A183:H18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215"/>
  <sheetViews>
    <sheetView showZeros="0" workbookViewId="0">
      <selection activeCell="B87" sqref="B87:B92"/>
    </sheetView>
  </sheetViews>
  <sheetFormatPr defaultColWidth="9.14166666666667" defaultRowHeight="12" customHeight="1"/>
  <cols>
    <col min="1" max="1" width="34.275" customWidth="1"/>
    <col min="2" max="2" width="59" customWidth="1"/>
    <col min="3" max="4" width="23.575" customWidth="1"/>
    <col min="5" max="5" width="29.5583333333333" customWidth="1"/>
    <col min="6" max="6" width="11.275" customWidth="1"/>
    <col min="7" max="7" width="25.1416666666667" customWidth="1"/>
    <col min="8" max="8" width="15.575" customWidth="1"/>
    <col min="9" max="9" width="13.425" customWidth="1"/>
    <col min="10" max="10" width="38.225" customWidth="1"/>
  </cols>
  <sheetData>
    <row r="1" ht="18" customHeight="1" spans="10:10">
      <c r="J1" s="2" t="s">
        <v>563</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"单位名称："&amp;"嵩明县卫生健康局"</f>
        <v>单位名称：嵩明县卫生健康局</v>
      </c>
    </row>
    <row r="4" ht="44.25" customHeight="1" spans="1:10">
      <c r="A4" s="66" t="s">
        <v>267</v>
      </c>
      <c r="B4" s="66" t="s">
        <v>564</v>
      </c>
      <c r="C4" s="66" t="s">
        <v>565</v>
      </c>
      <c r="D4" s="66" t="s">
        <v>566</v>
      </c>
      <c r="E4" s="66" t="s">
        <v>567</v>
      </c>
      <c r="F4" s="67" t="s">
        <v>568</v>
      </c>
      <c r="G4" s="66" t="s">
        <v>569</v>
      </c>
      <c r="H4" s="67" t="s">
        <v>570</v>
      </c>
      <c r="I4" s="67" t="s">
        <v>571</v>
      </c>
      <c r="J4" s="66" t="s">
        <v>572</v>
      </c>
    </row>
    <row r="5" ht="18.75" customHeight="1" spans="1:10">
      <c r="A5" s="137">
        <v>1</v>
      </c>
      <c r="B5" s="137">
        <v>2</v>
      </c>
      <c r="C5" s="137">
        <v>3</v>
      </c>
      <c r="D5" s="137">
        <v>4</v>
      </c>
      <c r="E5" s="137">
        <v>5</v>
      </c>
      <c r="F5" s="35">
        <v>6</v>
      </c>
      <c r="G5" s="137">
        <v>7</v>
      </c>
      <c r="H5" s="35">
        <v>8</v>
      </c>
      <c r="I5" s="35">
        <v>9</v>
      </c>
      <c r="J5" s="137">
        <v>10</v>
      </c>
    </row>
    <row r="6" ht="42" customHeight="1" spans="1:10">
      <c r="A6" s="29" t="s">
        <v>70</v>
      </c>
      <c r="B6" s="68"/>
      <c r="C6" s="68"/>
      <c r="D6" s="68"/>
      <c r="E6" s="53"/>
      <c r="F6" s="69"/>
      <c r="G6" s="53"/>
      <c r="H6" s="69"/>
      <c r="I6" s="69"/>
      <c r="J6" s="53"/>
    </row>
    <row r="7" ht="42" customHeight="1" spans="1:10">
      <c r="A7" s="138" t="s">
        <v>77</v>
      </c>
      <c r="B7" s="20"/>
      <c r="C7" s="20"/>
      <c r="D7" s="20"/>
      <c r="E7" s="29"/>
      <c r="F7" s="20"/>
      <c r="G7" s="29"/>
      <c r="H7" s="20"/>
      <c r="I7" s="20"/>
      <c r="J7" s="29"/>
    </row>
    <row r="8" customHeight="1" spans="1:10">
      <c r="A8" s="139" t="s">
        <v>504</v>
      </c>
      <c r="B8" s="20" t="s">
        <v>573</v>
      </c>
      <c r="C8" s="20" t="s">
        <v>574</v>
      </c>
      <c r="D8" s="20" t="s">
        <v>575</v>
      </c>
      <c r="E8" s="29" t="s">
        <v>576</v>
      </c>
      <c r="F8" s="20" t="s">
        <v>577</v>
      </c>
      <c r="G8" s="29" t="s">
        <v>578</v>
      </c>
      <c r="H8" s="20" t="s">
        <v>579</v>
      </c>
      <c r="I8" s="20" t="s">
        <v>580</v>
      </c>
      <c r="J8" s="29" t="s">
        <v>581</v>
      </c>
    </row>
    <row r="9" customHeight="1" spans="1:10">
      <c r="A9" s="139"/>
      <c r="B9" s="20" t="s">
        <v>573</v>
      </c>
      <c r="C9" s="20" t="s">
        <v>582</v>
      </c>
      <c r="D9" s="20" t="s">
        <v>583</v>
      </c>
      <c r="E9" s="29" t="s">
        <v>584</v>
      </c>
      <c r="F9" s="20" t="s">
        <v>577</v>
      </c>
      <c r="G9" s="29" t="s">
        <v>110</v>
      </c>
      <c r="H9" s="20" t="s">
        <v>585</v>
      </c>
      <c r="I9" s="20" t="s">
        <v>580</v>
      </c>
      <c r="J9" s="29" t="s">
        <v>586</v>
      </c>
    </row>
    <row r="10" customHeight="1" spans="1:10">
      <c r="A10" s="139"/>
      <c r="B10" s="20" t="s">
        <v>573</v>
      </c>
      <c r="C10" s="20" t="s">
        <v>587</v>
      </c>
      <c r="D10" s="20" t="s">
        <v>588</v>
      </c>
      <c r="E10" s="29" t="s">
        <v>589</v>
      </c>
      <c r="F10" s="20" t="s">
        <v>590</v>
      </c>
      <c r="G10" s="29" t="s">
        <v>591</v>
      </c>
      <c r="H10" s="20" t="s">
        <v>579</v>
      </c>
      <c r="I10" s="20" t="s">
        <v>580</v>
      </c>
      <c r="J10" s="29" t="s">
        <v>592</v>
      </c>
    </row>
    <row r="11" customHeight="1" spans="1:10">
      <c r="A11" s="139" t="s">
        <v>481</v>
      </c>
      <c r="B11" s="20" t="s">
        <v>593</v>
      </c>
      <c r="C11" s="20" t="s">
        <v>574</v>
      </c>
      <c r="D11" s="20" t="s">
        <v>594</v>
      </c>
      <c r="E11" s="29" t="s">
        <v>595</v>
      </c>
      <c r="F11" s="20" t="s">
        <v>590</v>
      </c>
      <c r="G11" s="29" t="s">
        <v>596</v>
      </c>
      <c r="H11" s="20" t="s">
        <v>597</v>
      </c>
      <c r="I11" s="20" t="s">
        <v>580</v>
      </c>
      <c r="J11" s="29" t="s">
        <v>595</v>
      </c>
    </row>
    <row r="12" customHeight="1" spans="1:10">
      <c r="A12" s="139"/>
      <c r="B12" s="20" t="s">
        <v>593</v>
      </c>
      <c r="C12" s="20" t="s">
        <v>582</v>
      </c>
      <c r="D12" s="20" t="s">
        <v>598</v>
      </c>
      <c r="E12" s="29" t="s">
        <v>599</v>
      </c>
      <c r="F12" s="20" t="s">
        <v>577</v>
      </c>
      <c r="G12" s="29" t="s">
        <v>600</v>
      </c>
      <c r="H12" s="20" t="s">
        <v>579</v>
      </c>
      <c r="I12" s="20" t="s">
        <v>601</v>
      </c>
      <c r="J12" s="29" t="s">
        <v>599</v>
      </c>
    </row>
    <row r="13" customHeight="1" spans="1:10">
      <c r="A13" s="139"/>
      <c r="B13" s="20" t="s">
        <v>593</v>
      </c>
      <c r="C13" s="20" t="s">
        <v>587</v>
      </c>
      <c r="D13" s="20" t="s">
        <v>588</v>
      </c>
      <c r="E13" s="29" t="s">
        <v>589</v>
      </c>
      <c r="F13" s="20" t="s">
        <v>590</v>
      </c>
      <c r="G13" s="29" t="s">
        <v>602</v>
      </c>
      <c r="H13" s="20" t="s">
        <v>579</v>
      </c>
      <c r="I13" s="20" t="s">
        <v>580</v>
      </c>
      <c r="J13" s="29" t="s">
        <v>603</v>
      </c>
    </row>
    <row r="14" customHeight="1" spans="1:10">
      <c r="A14" s="139" t="s">
        <v>489</v>
      </c>
      <c r="B14" s="20" t="s">
        <v>604</v>
      </c>
      <c r="C14" s="20" t="s">
        <v>574</v>
      </c>
      <c r="D14" s="20" t="s">
        <v>575</v>
      </c>
      <c r="E14" s="29" t="s">
        <v>576</v>
      </c>
      <c r="F14" s="20" t="s">
        <v>577</v>
      </c>
      <c r="G14" s="29" t="s">
        <v>578</v>
      </c>
      <c r="H14" s="20" t="s">
        <v>579</v>
      </c>
      <c r="I14" s="20" t="s">
        <v>580</v>
      </c>
      <c r="J14" s="29" t="s">
        <v>581</v>
      </c>
    </row>
    <row r="15" customHeight="1" spans="1:10">
      <c r="A15" s="139"/>
      <c r="B15" s="20" t="s">
        <v>604</v>
      </c>
      <c r="C15" s="20" t="s">
        <v>574</v>
      </c>
      <c r="D15" s="20" t="s">
        <v>575</v>
      </c>
      <c r="E15" s="29" t="s">
        <v>605</v>
      </c>
      <c r="F15" s="20" t="s">
        <v>590</v>
      </c>
      <c r="G15" s="29" t="s">
        <v>606</v>
      </c>
      <c r="H15" s="20" t="s">
        <v>579</v>
      </c>
      <c r="I15" s="20" t="s">
        <v>580</v>
      </c>
      <c r="J15" s="29" t="s">
        <v>607</v>
      </c>
    </row>
    <row r="16" customHeight="1" spans="1:10">
      <c r="A16" s="139"/>
      <c r="B16" s="20" t="s">
        <v>604</v>
      </c>
      <c r="C16" s="20" t="s">
        <v>574</v>
      </c>
      <c r="D16" s="20" t="s">
        <v>608</v>
      </c>
      <c r="E16" s="29" t="s">
        <v>609</v>
      </c>
      <c r="F16" s="20" t="s">
        <v>577</v>
      </c>
      <c r="G16" s="29" t="s">
        <v>578</v>
      </c>
      <c r="H16" s="20" t="s">
        <v>579</v>
      </c>
      <c r="I16" s="20" t="s">
        <v>580</v>
      </c>
      <c r="J16" s="29" t="s">
        <v>610</v>
      </c>
    </row>
    <row r="17" customHeight="1" spans="1:10">
      <c r="A17" s="139"/>
      <c r="B17" s="20" t="s">
        <v>604</v>
      </c>
      <c r="C17" s="20" t="s">
        <v>582</v>
      </c>
      <c r="D17" s="20" t="s">
        <v>583</v>
      </c>
      <c r="E17" s="29" t="s">
        <v>584</v>
      </c>
      <c r="F17" s="20" t="s">
        <v>577</v>
      </c>
      <c r="G17" s="29" t="s">
        <v>110</v>
      </c>
      <c r="H17" s="20" t="s">
        <v>585</v>
      </c>
      <c r="I17" s="20" t="s">
        <v>580</v>
      </c>
      <c r="J17" s="29" t="s">
        <v>586</v>
      </c>
    </row>
    <row r="18" customHeight="1" spans="1:10">
      <c r="A18" s="139"/>
      <c r="B18" s="20" t="s">
        <v>604</v>
      </c>
      <c r="C18" s="20" t="s">
        <v>587</v>
      </c>
      <c r="D18" s="20" t="s">
        <v>588</v>
      </c>
      <c r="E18" s="29" t="s">
        <v>589</v>
      </c>
      <c r="F18" s="20" t="s">
        <v>590</v>
      </c>
      <c r="G18" s="29" t="s">
        <v>602</v>
      </c>
      <c r="H18" s="20" t="s">
        <v>579</v>
      </c>
      <c r="I18" s="20" t="s">
        <v>580</v>
      </c>
      <c r="J18" s="29" t="s">
        <v>611</v>
      </c>
    </row>
    <row r="19" customHeight="1" spans="1:10">
      <c r="A19" s="139" t="s">
        <v>479</v>
      </c>
      <c r="B19" s="20" t="s">
        <v>479</v>
      </c>
      <c r="C19" s="20" t="s">
        <v>574</v>
      </c>
      <c r="D19" s="20" t="s">
        <v>594</v>
      </c>
      <c r="E19" s="29" t="s">
        <v>612</v>
      </c>
      <c r="F19" s="20" t="s">
        <v>590</v>
      </c>
      <c r="G19" s="29" t="s">
        <v>596</v>
      </c>
      <c r="H19" s="20" t="s">
        <v>597</v>
      </c>
      <c r="I19" s="20" t="s">
        <v>580</v>
      </c>
      <c r="J19" s="29" t="s">
        <v>612</v>
      </c>
    </row>
    <row r="20" customHeight="1" spans="1:10">
      <c r="A20" s="139"/>
      <c r="B20" s="20" t="s">
        <v>479</v>
      </c>
      <c r="C20" s="20" t="s">
        <v>582</v>
      </c>
      <c r="D20" s="20" t="s">
        <v>598</v>
      </c>
      <c r="E20" s="29" t="s">
        <v>613</v>
      </c>
      <c r="F20" s="20" t="s">
        <v>577</v>
      </c>
      <c r="G20" s="29" t="s">
        <v>614</v>
      </c>
      <c r="H20" s="20"/>
      <c r="I20" s="20" t="s">
        <v>601</v>
      </c>
      <c r="J20" s="29" t="s">
        <v>615</v>
      </c>
    </row>
    <row r="21" customHeight="1" spans="1:10">
      <c r="A21" s="139"/>
      <c r="B21" s="20" t="s">
        <v>479</v>
      </c>
      <c r="C21" s="20" t="s">
        <v>587</v>
      </c>
      <c r="D21" s="20" t="s">
        <v>588</v>
      </c>
      <c r="E21" s="29" t="s">
        <v>616</v>
      </c>
      <c r="F21" s="20" t="s">
        <v>590</v>
      </c>
      <c r="G21" s="29" t="s">
        <v>602</v>
      </c>
      <c r="H21" s="20" t="s">
        <v>579</v>
      </c>
      <c r="I21" s="20" t="s">
        <v>580</v>
      </c>
      <c r="J21" s="29" t="s">
        <v>603</v>
      </c>
    </row>
    <row r="22" customHeight="1" spans="1:10">
      <c r="A22" s="139" t="s">
        <v>501</v>
      </c>
      <c r="B22" s="20" t="s">
        <v>617</v>
      </c>
      <c r="C22" s="20" t="s">
        <v>574</v>
      </c>
      <c r="D22" s="20" t="s">
        <v>594</v>
      </c>
      <c r="E22" s="29" t="s">
        <v>618</v>
      </c>
      <c r="F22" s="20" t="s">
        <v>577</v>
      </c>
      <c r="G22" s="29" t="s">
        <v>109</v>
      </c>
      <c r="H22" s="20" t="s">
        <v>619</v>
      </c>
      <c r="I22" s="20" t="s">
        <v>580</v>
      </c>
      <c r="J22" s="29" t="s">
        <v>620</v>
      </c>
    </row>
    <row r="23" customHeight="1" spans="1:10">
      <c r="A23" s="139"/>
      <c r="B23" s="20" t="s">
        <v>617</v>
      </c>
      <c r="C23" s="20" t="s">
        <v>574</v>
      </c>
      <c r="D23" s="20" t="s">
        <v>575</v>
      </c>
      <c r="E23" s="29" t="s">
        <v>621</v>
      </c>
      <c r="F23" s="20" t="s">
        <v>590</v>
      </c>
      <c r="G23" s="29" t="s">
        <v>591</v>
      </c>
      <c r="H23" s="20" t="s">
        <v>579</v>
      </c>
      <c r="I23" s="20" t="s">
        <v>580</v>
      </c>
      <c r="J23" s="29" t="s">
        <v>622</v>
      </c>
    </row>
    <row r="24" customHeight="1" spans="1:10">
      <c r="A24" s="139"/>
      <c r="B24" s="20" t="s">
        <v>617</v>
      </c>
      <c r="C24" s="20" t="s">
        <v>574</v>
      </c>
      <c r="D24" s="20" t="s">
        <v>608</v>
      </c>
      <c r="E24" s="29" t="s">
        <v>623</v>
      </c>
      <c r="F24" s="20" t="s">
        <v>577</v>
      </c>
      <c r="G24" s="29" t="s">
        <v>578</v>
      </c>
      <c r="H24" s="20" t="s">
        <v>579</v>
      </c>
      <c r="I24" s="20" t="s">
        <v>580</v>
      </c>
      <c r="J24" s="29" t="s">
        <v>624</v>
      </c>
    </row>
    <row r="25" customHeight="1" spans="1:10">
      <c r="A25" s="139"/>
      <c r="B25" s="20" t="s">
        <v>617</v>
      </c>
      <c r="C25" s="20" t="s">
        <v>582</v>
      </c>
      <c r="D25" s="20" t="s">
        <v>598</v>
      </c>
      <c r="E25" s="29" t="s">
        <v>625</v>
      </c>
      <c r="F25" s="20" t="s">
        <v>577</v>
      </c>
      <c r="G25" s="29" t="s">
        <v>626</v>
      </c>
      <c r="H25" s="20" t="s">
        <v>627</v>
      </c>
      <c r="I25" s="20" t="s">
        <v>601</v>
      </c>
      <c r="J25" s="29" t="s">
        <v>628</v>
      </c>
    </row>
    <row r="26" customHeight="1" spans="1:10">
      <c r="A26" s="139"/>
      <c r="B26" s="20" t="s">
        <v>617</v>
      </c>
      <c r="C26" s="20" t="s">
        <v>587</v>
      </c>
      <c r="D26" s="20" t="s">
        <v>588</v>
      </c>
      <c r="E26" s="29" t="s">
        <v>629</v>
      </c>
      <c r="F26" s="20" t="s">
        <v>590</v>
      </c>
      <c r="G26" s="29" t="s">
        <v>591</v>
      </c>
      <c r="H26" s="20" t="s">
        <v>579</v>
      </c>
      <c r="I26" s="20" t="s">
        <v>580</v>
      </c>
      <c r="J26" s="29" t="s">
        <v>592</v>
      </c>
    </row>
    <row r="27" customHeight="1" spans="1:10">
      <c r="A27" s="138" t="s">
        <v>75</v>
      </c>
      <c r="B27" s="23"/>
      <c r="C27" s="23"/>
      <c r="D27" s="23"/>
      <c r="E27" s="23"/>
      <c r="F27" s="23"/>
      <c r="G27" s="23"/>
      <c r="H27" s="23"/>
      <c r="I27" s="23"/>
      <c r="J27" s="23"/>
    </row>
    <row r="28" customHeight="1" spans="1:10">
      <c r="A28" s="139" t="s">
        <v>495</v>
      </c>
      <c r="B28" s="20" t="s">
        <v>495</v>
      </c>
      <c r="C28" s="20" t="s">
        <v>574</v>
      </c>
      <c r="D28" s="20" t="s">
        <v>594</v>
      </c>
      <c r="E28" s="29" t="s">
        <v>630</v>
      </c>
      <c r="F28" s="20" t="s">
        <v>577</v>
      </c>
      <c r="G28" s="29" t="s">
        <v>578</v>
      </c>
      <c r="H28" s="20" t="s">
        <v>579</v>
      </c>
      <c r="I28" s="20" t="s">
        <v>580</v>
      </c>
      <c r="J28" s="29" t="s">
        <v>630</v>
      </c>
    </row>
    <row r="29" customHeight="1" spans="1:10">
      <c r="A29" s="139"/>
      <c r="B29" s="20" t="s">
        <v>495</v>
      </c>
      <c r="C29" s="20" t="s">
        <v>582</v>
      </c>
      <c r="D29" s="20" t="s">
        <v>598</v>
      </c>
      <c r="E29" s="29" t="s">
        <v>631</v>
      </c>
      <c r="F29" s="20" t="s">
        <v>590</v>
      </c>
      <c r="G29" s="29" t="s">
        <v>632</v>
      </c>
      <c r="H29" s="20" t="s">
        <v>597</v>
      </c>
      <c r="I29" s="20" t="s">
        <v>580</v>
      </c>
      <c r="J29" s="29" t="s">
        <v>631</v>
      </c>
    </row>
    <row r="30" customHeight="1" spans="1:10">
      <c r="A30" s="139"/>
      <c r="B30" s="20" t="s">
        <v>495</v>
      </c>
      <c r="C30" s="20" t="s">
        <v>587</v>
      </c>
      <c r="D30" s="20" t="s">
        <v>588</v>
      </c>
      <c r="E30" s="29" t="s">
        <v>589</v>
      </c>
      <c r="F30" s="20" t="s">
        <v>590</v>
      </c>
      <c r="G30" s="29" t="s">
        <v>606</v>
      </c>
      <c r="H30" s="20" t="s">
        <v>579</v>
      </c>
      <c r="I30" s="20" t="s">
        <v>580</v>
      </c>
      <c r="J30" s="29" t="s">
        <v>589</v>
      </c>
    </row>
    <row r="31" customHeight="1" spans="1:10">
      <c r="A31" s="139" t="s">
        <v>489</v>
      </c>
      <c r="B31" s="20" t="s">
        <v>489</v>
      </c>
      <c r="C31" s="20" t="s">
        <v>574</v>
      </c>
      <c r="D31" s="20" t="s">
        <v>594</v>
      </c>
      <c r="E31" s="29" t="s">
        <v>633</v>
      </c>
      <c r="F31" s="20" t="s">
        <v>577</v>
      </c>
      <c r="G31" s="29" t="s">
        <v>634</v>
      </c>
      <c r="H31" s="20" t="s">
        <v>635</v>
      </c>
      <c r="I31" s="20" t="s">
        <v>580</v>
      </c>
      <c r="J31" s="29" t="s">
        <v>636</v>
      </c>
    </row>
    <row r="32" customHeight="1" spans="1:10">
      <c r="A32" s="139"/>
      <c r="B32" s="20" t="s">
        <v>489</v>
      </c>
      <c r="C32" s="20" t="s">
        <v>582</v>
      </c>
      <c r="D32" s="20" t="s">
        <v>598</v>
      </c>
      <c r="E32" s="29" t="s">
        <v>637</v>
      </c>
      <c r="F32" s="20" t="s">
        <v>590</v>
      </c>
      <c r="G32" s="29" t="s">
        <v>638</v>
      </c>
      <c r="H32" s="20" t="s">
        <v>639</v>
      </c>
      <c r="I32" s="20" t="s">
        <v>580</v>
      </c>
      <c r="J32" s="29" t="s">
        <v>612</v>
      </c>
    </row>
    <row r="33" customHeight="1" spans="1:10">
      <c r="A33" s="139"/>
      <c r="B33" s="20" t="s">
        <v>489</v>
      </c>
      <c r="C33" s="20" t="s">
        <v>587</v>
      </c>
      <c r="D33" s="20" t="s">
        <v>588</v>
      </c>
      <c r="E33" s="29" t="s">
        <v>589</v>
      </c>
      <c r="F33" s="20" t="s">
        <v>590</v>
      </c>
      <c r="G33" s="29" t="s">
        <v>602</v>
      </c>
      <c r="H33" s="20" t="s">
        <v>579</v>
      </c>
      <c r="I33" s="20" t="s">
        <v>580</v>
      </c>
      <c r="J33" s="29" t="s">
        <v>589</v>
      </c>
    </row>
    <row r="34" ht="30" customHeight="1" spans="1:10">
      <c r="A34" s="139" t="s">
        <v>483</v>
      </c>
      <c r="B34" s="20" t="s">
        <v>640</v>
      </c>
      <c r="C34" s="20" t="s">
        <v>574</v>
      </c>
      <c r="D34" s="20" t="s">
        <v>594</v>
      </c>
      <c r="E34" s="29" t="s">
        <v>640</v>
      </c>
      <c r="F34" s="20" t="s">
        <v>590</v>
      </c>
      <c r="G34" s="29" t="s">
        <v>641</v>
      </c>
      <c r="H34" s="20" t="s">
        <v>597</v>
      </c>
      <c r="I34" s="20" t="s">
        <v>580</v>
      </c>
      <c r="J34" s="29" t="s">
        <v>642</v>
      </c>
    </row>
    <row r="35" customHeight="1" spans="1:10">
      <c r="A35" s="139"/>
      <c r="B35" s="20" t="s">
        <v>640</v>
      </c>
      <c r="C35" s="20" t="s">
        <v>582</v>
      </c>
      <c r="D35" s="20" t="s">
        <v>598</v>
      </c>
      <c r="E35" s="29" t="s">
        <v>643</v>
      </c>
      <c r="F35" s="20" t="s">
        <v>577</v>
      </c>
      <c r="G35" s="29" t="s">
        <v>578</v>
      </c>
      <c r="H35" s="20" t="s">
        <v>579</v>
      </c>
      <c r="I35" s="20" t="s">
        <v>580</v>
      </c>
      <c r="J35" s="29" t="s">
        <v>644</v>
      </c>
    </row>
    <row r="36" customHeight="1" spans="1:10">
      <c r="A36" s="139"/>
      <c r="B36" s="20" t="s">
        <v>640</v>
      </c>
      <c r="C36" s="20" t="s">
        <v>587</v>
      </c>
      <c r="D36" s="20" t="s">
        <v>588</v>
      </c>
      <c r="E36" s="29" t="s">
        <v>645</v>
      </c>
      <c r="F36" s="20" t="s">
        <v>590</v>
      </c>
      <c r="G36" s="29" t="s">
        <v>591</v>
      </c>
      <c r="H36" s="20" t="s">
        <v>579</v>
      </c>
      <c r="I36" s="20" t="s">
        <v>580</v>
      </c>
      <c r="J36" s="29" t="s">
        <v>646</v>
      </c>
    </row>
    <row r="37" customHeight="1" spans="1:10">
      <c r="A37" s="139" t="s">
        <v>491</v>
      </c>
      <c r="B37" s="20" t="s">
        <v>491</v>
      </c>
      <c r="C37" s="20" t="s">
        <v>574</v>
      </c>
      <c r="D37" s="20" t="s">
        <v>594</v>
      </c>
      <c r="E37" s="29" t="s">
        <v>647</v>
      </c>
      <c r="F37" s="20" t="s">
        <v>577</v>
      </c>
      <c r="G37" s="29" t="s">
        <v>648</v>
      </c>
      <c r="H37" s="20" t="s">
        <v>649</v>
      </c>
      <c r="I37" s="20" t="s">
        <v>580</v>
      </c>
      <c r="J37" s="29" t="s">
        <v>647</v>
      </c>
    </row>
    <row r="38" customHeight="1" spans="1:10">
      <c r="A38" s="139"/>
      <c r="B38" s="20" t="s">
        <v>491</v>
      </c>
      <c r="C38" s="20" t="s">
        <v>582</v>
      </c>
      <c r="D38" s="20" t="s">
        <v>598</v>
      </c>
      <c r="E38" s="29" t="s">
        <v>650</v>
      </c>
      <c r="F38" s="20" t="s">
        <v>590</v>
      </c>
      <c r="G38" s="29" t="s">
        <v>651</v>
      </c>
      <c r="H38" s="20" t="s">
        <v>651</v>
      </c>
      <c r="I38" s="20" t="s">
        <v>601</v>
      </c>
      <c r="J38" s="29" t="s">
        <v>650</v>
      </c>
    </row>
    <row r="39" customHeight="1" spans="1:10">
      <c r="A39" s="139"/>
      <c r="B39" s="20" t="s">
        <v>491</v>
      </c>
      <c r="C39" s="20" t="s">
        <v>587</v>
      </c>
      <c r="D39" s="20" t="s">
        <v>588</v>
      </c>
      <c r="E39" s="29" t="s">
        <v>589</v>
      </c>
      <c r="F39" s="20" t="s">
        <v>590</v>
      </c>
      <c r="G39" s="29" t="s">
        <v>606</v>
      </c>
      <c r="H39" s="20" t="s">
        <v>579</v>
      </c>
      <c r="I39" s="20" t="s">
        <v>580</v>
      </c>
      <c r="J39" s="29" t="s">
        <v>589</v>
      </c>
    </row>
    <row r="40" customHeight="1" spans="1:10">
      <c r="A40" s="139" t="s">
        <v>479</v>
      </c>
      <c r="B40" s="20" t="s">
        <v>479</v>
      </c>
      <c r="C40" s="20" t="s">
        <v>574</v>
      </c>
      <c r="D40" s="20" t="s">
        <v>594</v>
      </c>
      <c r="E40" s="29" t="s">
        <v>612</v>
      </c>
      <c r="F40" s="20" t="s">
        <v>590</v>
      </c>
      <c r="G40" s="29" t="s">
        <v>632</v>
      </c>
      <c r="H40" s="20" t="s">
        <v>597</v>
      </c>
      <c r="I40" s="20" t="s">
        <v>580</v>
      </c>
      <c r="J40" s="29" t="s">
        <v>612</v>
      </c>
    </row>
    <row r="41" customHeight="1" spans="1:10">
      <c r="A41" s="139"/>
      <c r="B41" s="20" t="s">
        <v>479</v>
      </c>
      <c r="C41" s="20" t="s">
        <v>582</v>
      </c>
      <c r="D41" s="20" t="s">
        <v>598</v>
      </c>
      <c r="E41" s="29" t="s">
        <v>599</v>
      </c>
      <c r="F41" s="20" t="s">
        <v>577</v>
      </c>
      <c r="G41" s="29" t="s">
        <v>600</v>
      </c>
      <c r="H41" s="20" t="s">
        <v>579</v>
      </c>
      <c r="I41" s="20" t="s">
        <v>601</v>
      </c>
      <c r="J41" s="29" t="s">
        <v>599</v>
      </c>
    </row>
    <row r="42" customHeight="1" spans="1:10">
      <c r="A42" s="139"/>
      <c r="B42" s="20" t="s">
        <v>479</v>
      </c>
      <c r="C42" s="20" t="s">
        <v>587</v>
      </c>
      <c r="D42" s="20" t="s">
        <v>588</v>
      </c>
      <c r="E42" s="29" t="s">
        <v>589</v>
      </c>
      <c r="F42" s="20" t="s">
        <v>590</v>
      </c>
      <c r="G42" s="29" t="s">
        <v>602</v>
      </c>
      <c r="H42" s="20" t="s">
        <v>579</v>
      </c>
      <c r="I42" s="20" t="s">
        <v>580</v>
      </c>
      <c r="J42" s="29" t="s">
        <v>589</v>
      </c>
    </row>
    <row r="43" customHeight="1" spans="1:10">
      <c r="A43" s="139" t="s">
        <v>485</v>
      </c>
      <c r="B43" s="20" t="s">
        <v>652</v>
      </c>
      <c r="C43" s="20" t="s">
        <v>574</v>
      </c>
      <c r="D43" s="20" t="s">
        <v>594</v>
      </c>
      <c r="E43" s="29" t="s">
        <v>653</v>
      </c>
      <c r="F43" s="20" t="s">
        <v>577</v>
      </c>
      <c r="G43" s="29" t="s">
        <v>654</v>
      </c>
      <c r="H43" s="20" t="s">
        <v>655</v>
      </c>
      <c r="I43" s="20" t="s">
        <v>580</v>
      </c>
      <c r="J43" s="29" t="s">
        <v>653</v>
      </c>
    </row>
    <row r="44" customHeight="1" spans="1:10">
      <c r="A44" s="139"/>
      <c r="B44" s="20" t="s">
        <v>652</v>
      </c>
      <c r="C44" s="20" t="s">
        <v>582</v>
      </c>
      <c r="D44" s="20" t="s">
        <v>598</v>
      </c>
      <c r="E44" s="29" t="s">
        <v>656</v>
      </c>
      <c r="F44" s="20" t="s">
        <v>590</v>
      </c>
      <c r="G44" s="29" t="s">
        <v>654</v>
      </c>
      <c r="H44" s="20" t="s">
        <v>639</v>
      </c>
      <c r="I44" s="20" t="s">
        <v>580</v>
      </c>
      <c r="J44" s="29" t="s">
        <v>656</v>
      </c>
    </row>
    <row r="45" customHeight="1" spans="1:10">
      <c r="A45" s="139"/>
      <c r="B45" s="20" t="s">
        <v>652</v>
      </c>
      <c r="C45" s="20" t="s">
        <v>587</v>
      </c>
      <c r="D45" s="20" t="s">
        <v>588</v>
      </c>
      <c r="E45" s="29" t="s">
        <v>589</v>
      </c>
      <c r="F45" s="20" t="s">
        <v>590</v>
      </c>
      <c r="G45" s="29" t="s">
        <v>602</v>
      </c>
      <c r="H45" s="20" t="s">
        <v>579</v>
      </c>
      <c r="I45" s="20" t="s">
        <v>580</v>
      </c>
      <c r="J45" s="29" t="s">
        <v>589</v>
      </c>
    </row>
    <row r="46" customHeight="1" spans="1:10">
      <c r="A46" s="139" t="s">
        <v>481</v>
      </c>
      <c r="B46" s="20" t="s">
        <v>657</v>
      </c>
      <c r="C46" s="20" t="s">
        <v>574</v>
      </c>
      <c r="D46" s="20" t="s">
        <v>594</v>
      </c>
      <c r="E46" s="29" t="s">
        <v>595</v>
      </c>
      <c r="F46" s="20" t="s">
        <v>590</v>
      </c>
      <c r="G46" s="29" t="s">
        <v>658</v>
      </c>
      <c r="H46" s="20" t="s">
        <v>597</v>
      </c>
      <c r="I46" s="20" t="s">
        <v>580</v>
      </c>
      <c r="J46" s="29" t="s">
        <v>595</v>
      </c>
    </row>
    <row r="47" customHeight="1" spans="1:10">
      <c r="A47" s="139"/>
      <c r="B47" s="20" t="s">
        <v>657</v>
      </c>
      <c r="C47" s="20" t="s">
        <v>582</v>
      </c>
      <c r="D47" s="20" t="s">
        <v>598</v>
      </c>
      <c r="E47" s="29" t="s">
        <v>599</v>
      </c>
      <c r="F47" s="20" t="s">
        <v>577</v>
      </c>
      <c r="G47" s="29" t="s">
        <v>600</v>
      </c>
      <c r="H47" s="20" t="s">
        <v>579</v>
      </c>
      <c r="I47" s="20" t="s">
        <v>601</v>
      </c>
      <c r="J47" s="29" t="s">
        <v>599</v>
      </c>
    </row>
    <row r="48" customHeight="1" spans="1:10">
      <c r="A48" s="139"/>
      <c r="B48" s="20" t="s">
        <v>657</v>
      </c>
      <c r="C48" s="20" t="s">
        <v>587</v>
      </c>
      <c r="D48" s="20" t="s">
        <v>588</v>
      </c>
      <c r="E48" s="29" t="s">
        <v>589</v>
      </c>
      <c r="F48" s="20" t="s">
        <v>590</v>
      </c>
      <c r="G48" s="29" t="s">
        <v>602</v>
      </c>
      <c r="H48" s="20" t="s">
        <v>579</v>
      </c>
      <c r="I48" s="20" t="s">
        <v>580</v>
      </c>
      <c r="J48" s="29" t="s">
        <v>589</v>
      </c>
    </row>
    <row r="49" customHeight="1" spans="1:10">
      <c r="A49" s="138" t="s">
        <v>70</v>
      </c>
      <c r="B49" s="23"/>
      <c r="C49" s="23"/>
      <c r="D49" s="23"/>
      <c r="E49" s="23"/>
      <c r="F49" s="23"/>
      <c r="G49" s="23"/>
      <c r="H49" s="23"/>
      <c r="I49" s="23"/>
      <c r="J49" s="23"/>
    </row>
    <row r="50" customHeight="1" spans="1:10">
      <c r="A50" s="139" t="s">
        <v>433</v>
      </c>
      <c r="B50" s="20" t="s">
        <v>659</v>
      </c>
      <c r="C50" s="20" t="s">
        <v>574</v>
      </c>
      <c r="D50" s="20" t="s">
        <v>594</v>
      </c>
      <c r="E50" s="29" t="s">
        <v>660</v>
      </c>
      <c r="F50" s="20" t="s">
        <v>577</v>
      </c>
      <c r="G50" s="29" t="s">
        <v>661</v>
      </c>
      <c r="H50" s="20" t="s">
        <v>639</v>
      </c>
      <c r="I50" s="20" t="s">
        <v>580</v>
      </c>
      <c r="J50" s="29" t="s">
        <v>662</v>
      </c>
    </row>
    <row r="51" customHeight="1" spans="1:10">
      <c r="A51" s="139"/>
      <c r="B51" s="20" t="s">
        <v>659</v>
      </c>
      <c r="C51" s="20" t="s">
        <v>574</v>
      </c>
      <c r="D51" s="20" t="s">
        <v>594</v>
      </c>
      <c r="E51" s="29" t="s">
        <v>663</v>
      </c>
      <c r="F51" s="20" t="s">
        <v>577</v>
      </c>
      <c r="G51" s="29" t="s">
        <v>664</v>
      </c>
      <c r="H51" s="20" t="s">
        <v>619</v>
      </c>
      <c r="I51" s="20" t="s">
        <v>580</v>
      </c>
      <c r="J51" s="29" t="s">
        <v>662</v>
      </c>
    </row>
    <row r="52" customHeight="1" spans="1:10">
      <c r="A52" s="139"/>
      <c r="B52" s="20" t="s">
        <v>659</v>
      </c>
      <c r="C52" s="20" t="s">
        <v>582</v>
      </c>
      <c r="D52" s="20" t="s">
        <v>598</v>
      </c>
      <c r="E52" s="29" t="s">
        <v>665</v>
      </c>
      <c r="F52" s="20" t="s">
        <v>577</v>
      </c>
      <c r="G52" s="29" t="s">
        <v>666</v>
      </c>
      <c r="H52" s="20" t="s">
        <v>666</v>
      </c>
      <c r="I52" s="20" t="s">
        <v>601</v>
      </c>
      <c r="J52" s="29" t="s">
        <v>662</v>
      </c>
    </row>
    <row r="53" customHeight="1" spans="1:10">
      <c r="A53" s="139"/>
      <c r="B53" s="20" t="s">
        <v>659</v>
      </c>
      <c r="C53" s="20" t="s">
        <v>587</v>
      </c>
      <c r="D53" s="20" t="s">
        <v>588</v>
      </c>
      <c r="E53" s="29" t="s">
        <v>667</v>
      </c>
      <c r="F53" s="20" t="s">
        <v>590</v>
      </c>
      <c r="G53" s="29" t="s">
        <v>591</v>
      </c>
      <c r="H53" s="20" t="s">
        <v>579</v>
      </c>
      <c r="I53" s="20" t="s">
        <v>580</v>
      </c>
      <c r="J53" s="29" t="s">
        <v>668</v>
      </c>
    </row>
    <row r="54" customHeight="1" spans="1:10">
      <c r="A54" s="139" t="s">
        <v>443</v>
      </c>
      <c r="B54" s="20" t="s">
        <v>669</v>
      </c>
      <c r="C54" s="20" t="s">
        <v>574</v>
      </c>
      <c r="D54" s="20" t="s">
        <v>594</v>
      </c>
      <c r="E54" s="29" t="s">
        <v>670</v>
      </c>
      <c r="F54" s="20" t="s">
        <v>577</v>
      </c>
      <c r="G54" s="29" t="s">
        <v>671</v>
      </c>
      <c r="H54" s="20" t="s">
        <v>672</v>
      </c>
      <c r="I54" s="20" t="s">
        <v>580</v>
      </c>
      <c r="J54" s="29" t="s">
        <v>673</v>
      </c>
    </row>
    <row r="55" customHeight="1" spans="1:10">
      <c r="A55" s="139"/>
      <c r="B55" s="20" t="s">
        <v>669</v>
      </c>
      <c r="C55" s="20" t="s">
        <v>582</v>
      </c>
      <c r="D55" s="20" t="s">
        <v>598</v>
      </c>
      <c r="E55" s="29" t="s">
        <v>674</v>
      </c>
      <c r="F55" s="20" t="s">
        <v>577</v>
      </c>
      <c r="G55" s="29" t="s">
        <v>675</v>
      </c>
      <c r="H55" s="20" t="s">
        <v>675</v>
      </c>
      <c r="I55" s="20" t="s">
        <v>601</v>
      </c>
      <c r="J55" s="29" t="s">
        <v>673</v>
      </c>
    </row>
    <row r="56" customHeight="1" spans="1:10">
      <c r="A56" s="139"/>
      <c r="B56" s="20" t="s">
        <v>669</v>
      </c>
      <c r="C56" s="20" t="s">
        <v>587</v>
      </c>
      <c r="D56" s="20" t="s">
        <v>588</v>
      </c>
      <c r="E56" s="29" t="s">
        <v>588</v>
      </c>
      <c r="F56" s="20" t="s">
        <v>590</v>
      </c>
      <c r="G56" s="29" t="s">
        <v>676</v>
      </c>
      <c r="H56" s="20" t="s">
        <v>579</v>
      </c>
      <c r="I56" s="20" t="s">
        <v>580</v>
      </c>
      <c r="J56" s="29" t="s">
        <v>673</v>
      </c>
    </row>
    <row r="57" customHeight="1" spans="1:10">
      <c r="A57" s="139" t="s">
        <v>427</v>
      </c>
      <c r="B57" s="20" t="s">
        <v>677</v>
      </c>
      <c r="C57" s="20" t="s">
        <v>574</v>
      </c>
      <c r="D57" s="20" t="s">
        <v>594</v>
      </c>
      <c r="E57" s="29" t="s">
        <v>678</v>
      </c>
      <c r="F57" s="20" t="s">
        <v>577</v>
      </c>
      <c r="G57" s="29" t="s">
        <v>112</v>
      </c>
      <c r="H57" s="20" t="s">
        <v>619</v>
      </c>
      <c r="I57" s="20" t="s">
        <v>580</v>
      </c>
      <c r="J57" s="29" t="s">
        <v>679</v>
      </c>
    </row>
    <row r="58" customHeight="1" spans="1:10">
      <c r="A58" s="139"/>
      <c r="B58" s="20" t="s">
        <v>677</v>
      </c>
      <c r="C58" s="20" t="s">
        <v>582</v>
      </c>
      <c r="D58" s="20" t="s">
        <v>598</v>
      </c>
      <c r="E58" s="29" t="s">
        <v>680</v>
      </c>
      <c r="F58" s="20" t="s">
        <v>577</v>
      </c>
      <c r="G58" s="29" t="s">
        <v>675</v>
      </c>
      <c r="H58" s="20" t="s">
        <v>675</v>
      </c>
      <c r="I58" s="20" t="s">
        <v>601</v>
      </c>
      <c r="J58" s="29" t="s">
        <v>679</v>
      </c>
    </row>
    <row r="59" ht="87" customHeight="1" spans="1:10">
      <c r="A59" s="139"/>
      <c r="B59" s="20" t="s">
        <v>677</v>
      </c>
      <c r="C59" s="20" t="s">
        <v>587</v>
      </c>
      <c r="D59" s="20" t="s">
        <v>588</v>
      </c>
      <c r="E59" s="29" t="s">
        <v>681</v>
      </c>
      <c r="F59" s="20" t="s">
        <v>590</v>
      </c>
      <c r="G59" s="29" t="s">
        <v>591</v>
      </c>
      <c r="H59" s="20" t="s">
        <v>579</v>
      </c>
      <c r="I59" s="20" t="s">
        <v>580</v>
      </c>
      <c r="J59" s="29" t="s">
        <v>679</v>
      </c>
    </row>
    <row r="60" customHeight="1" spans="1:10">
      <c r="A60" s="139" t="s">
        <v>436</v>
      </c>
      <c r="B60" s="20" t="s">
        <v>682</v>
      </c>
      <c r="C60" s="20" t="s">
        <v>574</v>
      </c>
      <c r="D60" s="20" t="s">
        <v>594</v>
      </c>
      <c r="E60" s="29" t="s">
        <v>683</v>
      </c>
      <c r="F60" s="20" t="s">
        <v>590</v>
      </c>
      <c r="G60" s="29" t="s">
        <v>114</v>
      </c>
      <c r="H60" s="20" t="s">
        <v>684</v>
      </c>
      <c r="I60" s="20" t="s">
        <v>580</v>
      </c>
      <c r="J60" s="29" t="s">
        <v>685</v>
      </c>
    </row>
    <row r="61" customHeight="1" spans="1:10">
      <c r="A61" s="139"/>
      <c r="B61" s="20" t="s">
        <v>682</v>
      </c>
      <c r="C61" s="20" t="s">
        <v>574</v>
      </c>
      <c r="D61" s="20" t="s">
        <v>594</v>
      </c>
      <c r="E61" s="29" t="s">
        <v>686</v>
      </c>
      <c r="F61" s="20" t="s">
        <v>577</v>
      </c>
      <c r="G61" s="29" t="s">
        <v>687</v>
      </c>
      <c r="H61" s="20" t="s">
        <v>639</v>
      </c>
      <c r="I61" s="20" t="s">
        <v>580</v>
      </c>
      <c r="J61" s="29" t="s">
        <v>685</v>
      </c>
    </row>
    <row r="62" customHeight="1" spans="1:10">
      <c r="A62" s="139"/>
      <c r="B62" s="20" t="s">
        <v>682</v>
      </c>
      <c r="C62" s="20" t="s">
        <v>574</v>
      </c>
      <c r="D62" s="20" t="s">
        <v>575</v>
      </c>
      <c r="E62" s="29" t="s">
        <v>688</v>
      </c>
      <c r="F62" s="20" t="s">
        <v>590</v>
      </c>
      <c r="G62" s="29" t="s">
        <v>591</v>
      </c>
      <c r="H62" s="20" t="s">
        <v>579</v>
      </c>
      <c r="I62" s="20" t="s">
        <v>580</v>
      </c>
      <c r="J62" s="29" t="s">
        <v>685</v>
      </c>
    </row>
    <row r="63" customHeight="1" spans="1:10">
      <c r="A63" s="139"/>
      <c r="B63" s="20" t="s">
        <v>682</v>
      </c>
      <c r="C63" s="20" t="s">
        <v>574</v>
      </c>
      <c r="D63" s="20" t="s">
        <v>575</v>
      </c>
      <c r="E63" s="29" t="s">
        <v>689</v>
      </c>
      <c r="F63" s="20" t="s">
        <v>577</v>
      </c>
      <c r="G63" s="29" t="s">
        <v>690</v>
      </c>
      <c r="H63" s="20" t="s">
        <v>691</v>
      </c>
      <c r="I63" s="20" t="s">
        <v>580</v>
      </c>
      <c r="J63" s="29" t="s">
        <v>685</v>
      </c>
    </row>
    <row r="64" customHeight="1" spans="1:10">
      <c r="A64" s="139"/>
      <c r="B64" s="20" t="s">
        <v>682</v>
      </c>
      <c r="C64" s="20" t="s">
        <v>574</v>
      </c>
      <c r="D64" s="20" t="s">
        <v>575</v>
      </c>
      <c r="E64" s="29" t="s">
        <v>692</v>
      </c>
      <c r="F64" s="20" t="s">
        <v>577</v>
      </c>
      <c r="G64" s="29" t="s">
        <v>693</v>
      </c>
      <c r="H64" s="20" t="s">
        <v>691</v>
      </c>
      <c r="I64" s="20" t="s">
        <v>580</v>
      </c>
      <c r="J64" s="29" t="s">
        <v>685</v>
      </c>
    </row>
    <row r="65" customHeight="1" spans="1:10">
      <c r="A65" s="139"/>
      <c r="B65" s="20" t="s">
        <v>682</v>
      </c>
      <c r="C65" s="20" t="s">
        <v>582</v>
      </c>
      <c r="D65" s="20" t="s">
        <v>598</v>
      </c>
      <c r="E65" s="29" t="s">
        <v>694</v>
      </c>
      <c r="F65" s="20" t="s">
        <v>577</v>
      </c>
      <c r="G65" s="29" t="s">
        <v>695</v>
      </c>
      <c r="H65" s="20" t="s">
        <v>695</v>
      </c>
      <c r="I65" s="20" t="s">
        <v>601</v>
      </c>
      <c r="J65" s="29" t="s">
        <v>685</v>
      </c>
    </row>
    <row r="66" customHeight="1" spans="1:10">
      <c r="A66" s="139"/>
      <c r="B66" s="20" t="s">
        <v>682</v>
      </c>
      <c r="C66" s="20" t="s">
        <v>587</v>
      </c>
      <c r="D66" s="20" t="s">
        <v>588</v>
      </c>
      <c r="E66" s="29" t="s">
        <v>696</v>
      </c>
      <c r="F66" s="20" t="s">
        <v>590</v>
      </c>
      <c r="G66" s="29" t="s">
        <v>676</v>
      </c>
      <c r="H66" s="20" t="s">
        <v>579</v>
      </c>
      <c r="I66" s="20" t="s">
        <v>580</v>
      </c>
      <c r="J66" s="29" t="s">
        <v>685</v>
      </c>
    </row>
    <row r="67" customHeight="1" spans="1:10">
      <c r="A67" s="139" t="s">
        <v>438</v>
      </c>
      <c r="B67" s="20" t="s">
        <v>697</v>
      </c>
      <c r="C67" s="20" t="s">
        <v>574</v>
      </c>
      <c r="D67" s="20" t="s">
        <v>594</v>
      </c>
      <c r="E67" s="29" t="s">
        <v>698</v>
      </c>
      <c r="F67" s="20" t="s">
        <v>577</v>
      </c>
      <c r="G67" s="29" t="s">
        <v>699</v>
      </c>
      <c r="H67" s="20" t="s">
        <v>639</v>
      </c>
      <c r="I67" s="20" t="s">
        <v>580</v>
      </c>
      <c r="J67" s="29" t="s">
        <v>700</v>
      </c>
    </row>
    <row r="68" customHeight="1" spans="1:10">
      <c r="A68" s="139"/>
      <c r="B68" s="20" t="s">
        <v>697</v>
      </c>
      <c r="C68" s="20" t="s">
        <v>574</v>
      </c>
      <c r="D68" s="20" t="s">
        <v>575</v>
      </c>
      <c r="E68" s="29" t="s">
        <v>701</v>
      </c>
      <c r="F68" s="20" t="s">
        <v>577</v>
      </c>
      <c r="G68" s="29" t="s">
        <v>578</v>
      </c>
      <c r="H68" s="20" t="s">
        <v>579</v>
      </c>
      <c r="I68" s="20" t="s">
        <v>580</v>
      </c>
      <c r="J68" s="29" t="s">
        <v>702</v>
      </c>
    </row>
    <row r="69" customHeight="1" spans="1:10">
      <c r="A69" s="139"/>
      <c r="B69" s="20" t="s">
        <v>697</v>
      </c>
      <c r="C69" s="20" t="s">
        <v>574</v>
      </c>
      <c r="D69" s="20" t="s">
        <v>575</v>
      </c>
      <c r="E69" s="29" t="s">
        <v>703</v>
      </c>
      <c r="F69" s="20" t="s">
        <v>577</v>
      </c>
      <c r="G69" s="29" t="s">
        <v>578</v>
      </c>
      <c r="H69" s="20" t="s">
        <v>579</v>
      </c>
      <c r="I69" s="20" t="s">
        <v>580</v>
      </c>
      <c r="J69" s="29" t="s">
        <v>702</v>
      </c>
    </row>
    <row r="70" customHeight="1" spans="1:10">
      <c r="A70" s="139"/>
      <c r="B70" s="20" t="s">
        <v>697</v>
      </c>
      <c r="C70" s="20" t="s">
        <v>582</v>
      </c>
      <c r="D70" s="20" t="s">
        <v>598</v>
      </c>
      <c r="E70" s="29" t="s">
        <v>704</v>
      </c>
      <c r="F70" s="20" t="s">
        <v>577</v>
      </c>
      <c r="G70" s="29" t="s">
        <v>578</v>
      </c>
      <c r="H70" s="20" t="s">
        <v>579</v>
      </c>
      <c r="I70" s="20" t="s">
        <v>580</v>
      </c>
      <c r="J70" s="29" t="s">
        <v>705</v>
      </c>
    </row>
    <row r="71" ht="49" customHeight="1" spans="1:10">
      <c r="A71" s="139"/>
      <c r="B71" s="20" t="s">
        <v>697</v>
      </c>
      <c r="C71" s="20" t="s">
        <v>587</v>
      </c>
      <c r="D71" s="20" t="s">
        <v>588</v>
      </c>
      <c r="E71" s="29" t="s">
        <v>629</v>
      </c>
      <c r="F71" s="20" t="s">
        <v>590</v>
      </c>
      <c r="G71" s="29" t="s">
        <v>591</v>
      </c>
      <c r="H71" s="20" t="s">
        <v>579</v>
      </c>
      <c r="I71" s="20" t="s">
        <v>580</v>
      </c>
      <c r="J71" s="29" t="s">
        <v>706</v>
      </c>
    </row>
    <row r="72" customHeight="1" spans="1:10">
      <c r="A72" s="139" t="s">
        <v>423</v>
      </c>
      <c r="B72" s="20" t="s">
        <v>707</v>
      </c>
      <c r="C72" s="20" t="s">
        <v>574</v>
      </c>
      <c r="D72" s="20" t="s">
        <v>594</v>
      </c>
      <c r="E72" s="29" t="s">
        <v>708</v>
      </c>
      <c r="F72" s="20" t="s">
        <v>577</v>
      </c>
      <c r="G72" s="29" t="s">
        <v>709</v>
      </c>
      <c r="H72" s="20" t="s">
        <v>579</v>
      </c>
      <c r="I72" s="20" t="s">
        <v>580</v>
      </c>
      <c r="J72" s="29" t="s">
        <v>710</v>
      </c>
    </row>
    <row r="73" ht="27" customHeight="1" spans="1:10">
      <c r="A73" s="139"/>
      <c r="B73" s="20" t="s">
        <v>707</v>
      </c>
      <c r="C73" s="20" t="s">
        <v>574</v>
      </c>
      <c r="D73" s="20" t="s">
        <v>575</v>
      </c>
      <c r="E73" s="29" t="s">
        <v>711</v>
      </c>
      <c r="F73" s="20" t="s">
        <v>577</v>
      </c>
      <c r="G73" s="29" t="s">
        <v>709</v>
      </c>
      <c r="H73" s="20" t="s">
        <v>579</v>
      </c>
      <c r="I73" s="20" t="s">
        <v>580</v>
      </c>
      <c r="J73" s="29" t="s">
        <v>712</v>
      </c>
    </row>
    <row r="74" ht="16" customHeight="1" spans="1:10">
      <c r="A74" s="139"/>
      <c r="B74" s="20" t="s">
        <v>707</v>
      </c>
      <c r="C74" s="20" t="s">
        <v>582</v>
      </c>
      <c r="D74" s="20" t="s">
        <v>598</v>
      </c>
      <c r="E74" s="29" t="s">
        <v>713</v>
      </c>
      <c r="F74" s="20" t="s">
        <v>590</v>
      </c>
      <c r="G74" s="29" t="s">
        <v>714</v>
      </c>
      <c r="H74" s="20" t="s">
        <v>579</v>
      </c>
      <c r="I74" s="20" t="s">
        <v>580</v>
      </c>
      <c r="J74" s="29" t="s">
        <v>715</v>
      </c>
    </row>
    <row r="75" customHeight="1" spans="1:10">
      <c r="A75" s="139"/>
      <c r="B75" s="20" t="s">
        <v>707</v>
      </c>
      <c r="C75" s="20" t="s">
        <v>582</v>
      </c>
      <c r="D75" s="20" t="s">
        <v>583</v>
      </c>
      <c r="E75" s="29" t="s">
        <v>716</v>
      </c>
      <c r="F75" s="20" t="s">
        <v>577</v>
      </c>
      <c r="G75" s="29" t="s">
        <v>709</v>
      </c>
      <c r="H75" s="20" t="s">
        <v>579</v>
      </c>
      <c r="I75" s="20" t="s">
        <v>580</v>
      </c>
      <c r="J75" s="29" t="s">
        <v>717</v>
      </c>
    </row>
    <row r="76" customHeight="1" spans="1:10">
      <c r="A76" s="139"/>
      <c r="B76" s="20" t="s">
        <v>707</v>
      </c>
      <c r="C76" s="20" t="s">
        <v>587</v>
      </c>
      <c r="D76" s="20" t="s">
        <v>588</v>
      </c>
      <c r="E76" s="29" t="s">
        <v>588</v>
      </c>
      <c r="F76" s="20" t="s">
        <v>590</v>
      </c>
      <c r="G76" s="29" t="s">
        <v>718</v>
      </c>
      <c r="H76" s="20" t="s">
        <v>579</v>
      </c>
      <c r="I76" s="20" t="s">
        <v>580</v>
      </c>
      <c r="J76" s="29" t="s">
        <v>719</v>
      </c>
    </row>
    <row r="77" ht="19" customHeight="1" spans="1:10">
      <c r="A77" s="139" t="s">
        <v>447</v>
      </c>
      <c r="B77" s="20" t="s">
        <v>720</v>
      </c>
      <c r="C77" s="20" t="s">
        <v>574</v>
      </c>
      <c r="D77" s="20" t="s">
        <v>594</v>
      </c>
      <c r="E77" s="29" t="s">
        <v>721</v>
      </c>
      <c r="F77" s="20" t="s">
        <v>577</v>
      </c>
      <c r="G77" s="29" t="s">
        <v>722</v>
      </c>
      <c r="H77" s="20" t="s">
        <v>723</v>
      </c>
      <c r="I77" s="20" t="s">
        <v>580</v>
      </c>
      <c r="J77" s="29" t="s">
        <v>679</v>
      </c>
    </row>
    <row r="78" ht="19" customHeight="1" spans="1:10">
      <c r="A78" s="139"/>
      <c r="B78" s="20" t="s">
        <v>720</v>
      </c>
      <c r="C78" s="20" t="s">
        <v>574</v>
      </c>
      <c r="D78" s="20" t="s">
        <v>594</v>
      </c>
      <c r="E78" s="29" t="s">
        <v>724</v>
      </c>
      <c r="F78" s="20" t="s">
        <v>590</v>
      </c>
      <c r="G78" s="29" t="s">
        <v>676</v>
      </c>
      <c r="H78" s="20" t="s">
        <v>579</v>
      </c>
      <c r="I78" s="20" t="s">
        <v>580</v>
      </c>
      <c r="J78" s="29" t="s">
        <v>679</v>
      </c>
    </row>
    <row r="79" ht="19" customHeight="1" spans="1:10">
      <c r="A79" s="139"/>
      <c r="B79" s="20" t="s">
        <v>720</v>
      </c>
      <c r="C79" s="20" t="s">
        <v>574</v>
      </c>
      <c r="D79" s="20" t="s">
        <v>594</v>
      </c>
      <c r="E79" s="29" t="s">
        <v>725</v>
      </c>
      <c r="F79" s="20" t="s">
        <v>590</v>
      </c>
      <c r="G79" s="29" t="s">
        <v>591</v>
      </c>
      <c r="H79" s="20" t="s">
        <v>579</v>
      </c>
      <c r="I79" s="20" t="s">
        <v>580</v>
      </c>
      <c r="J79" s="29" t="s">
        <v>679</v>
      </c>
    </row>
    <row r="80" ht="25" customHeight="1" spans="1:10">
      <c r="A80" s="139"/>
      <c r="B80" s="20" t="s">
        <v>720</v>
      </c>
      <c r="C80" s="20" t="s">
        <v>574</v>
      </c>
      <c r="D80" s="20" t="s">
        <v>594</v>
      </c>
      <c r="E80" s="29" t="s">
        <v>726</v>
      </c>
      <c r="F80" s="20" t="s">
        <v>577</v>
      </c>
      <c r="G80" s="29" t="s">
        <v>727</v>
      </c>
      <c r="H80" s="20" t="s">
        <v>639</v>
      </c>
      <c r="I80" s="20" t="s">
        <v>580</v>
      </c>
      <c r="J80" s="29" t="s">
        <v>728</v>
      </c>
    </row>
    <row r="81" ht="19" customHeight="1" spans="1:10">
      <c r="A81" s="139"/>
      <c r="B81" s="20" t="s">
        <v>720</v>
      </c>
      <c r="C81" s="20" t="s">
        <v>574</v>
      </c>
      <c r="D81" s="20" t="s">
        <v>575</v>
      </c>
      <c r="E81" s="29" t="s">
        <v>729</v>
      </c>
      <c r="F81" s="20" t="s">
        <v>590</v>
      </c>
      <c r="G81" s="29" t="s">
        <v>730</v>
      </c>
      <c r="H81" s="20" t="s">
        <v>579</v>
      </c>
      <c r="I81" s="20" t="s">
        <v>580</v>
      </c>
      <c r="J81" s="29" t="s">
        <v>679</v>
      </c>
    </row>
    <row r="82" ht="19" customHeight="1" spans="1:10">
      <c r="A82" s="139"/>
      <c r="B82" s="20" t="s">
        <v>720</v>
      </c>
      <c r="C82" s="20" t="s">
        <v>574</v>
      </c>
      <c r="D82" s="20" t="s">
        <v>575</v>
      </c>
      <c r="E82" s="29" t="s">
        <v>731</v>
      </c>
      <c r="F82" s="20" t="s">
        <v>590</v>
      </c>
      <c r="G82" s="29" t="s">
        <v>606</v>
      </c>
      <c r="H82" s="20" t="s">
        <v>579</v>
      </c>
      <c r="I82" s="20" t="s">
        <v>580</v>
      </c>
      <c r="J82" s="29" t="s">
        <v>679</v>
      </c>
    </row>
    <row r="83" ht="19" customHeight="1" spans="1:10">
      <c r="A83" s="139"/>
      <c r="B83" s="20" t="s">
        <v>720</v>
      </c>
      <c r="C83" s="20" t="s">
        <v>574</v>
      </c>
      <c r="D83" s="20" t="s">
        <v>575</v>
      </c>
      <c r="E83" s="29" t="s">
        <v>732</v>
      </c>
      <c r="F83" s="20" t="s">
        <v>590</v>
      </c>
      <c r="G83" s="29" t="s">
        <v>591</v>
      </c>
      <c r="H83" s="20" t="s">
        <v>579</v>
      </c>
      <c r="I83" s="20" t="s">
        <v>580</v>
      </c>
      <c r="J83" s="29" t="s">
        <v>679</v>
      </c>
    </row>
    <row r="84" ht="19" customHeight="1" spans="1:10">
      <c r="A84" s="139"/>
      <c r="B84" s="20" t="s">
        <v>720</v>
      </c>
      <c r="C84" s="20" t="s">
        <v>582</v>
      </c>
      <c r="D84" s="20" t="s">
        <v>598</v>
      </c>
      <c r="E84" s="29" t="s">
        <v>733</v>
      </c>
      <c r="F84" s="20" t="s">
        <v>577</v>
      </c>
      <c r="G84" s="29" t="s">
        <v>734</v>
      </c>
      <c r="H84" s="20" t="s">
        <v>734</v>
      </c>
      <c r="I84" s="20" t="s">
        <v>601</v>
      </c>
      <c r="J84" s="29" t="s">
        <v>679</v>
      </c>
    </row>
    <row r="85" ht="19" customHeight="1" spans="1:10">
      <c r="A85" s="139"/>
      <c r="B85" s="20" t="s">
        <v>720</v>
      </c>
      <c r="C85" s="20" t="s">
        <v>582</v>
      </c>
      <c r="D85" s="20" t="s">
        <v>598</v>
      </c>
      <c r="E85" s="29" t="s">
        <v>735</v>
      </c>
      <c r="F85" s="20" t="s">
        <v>577</v>
      </c>
      <c r="G85" s="29" t="s">
        <v>734</v>
      </c>
      <c r="H85" s="20" t="s">
        <v>734</v>
      </c>
      <c r="I85" s="20" t="s">
        <v>601</v>
      </c>
      <c r="J85" s="29" t="s">
        <v>679</v>
      </c>
    </row>
    <row r="86" ht="19" customHeight="1" spans="1:10">
      <c r="A86" s="139"/>
      <c r="B86" s="20" t="s">
        <v>720</v>
      </c>
      <c r="C86" s="20" t="s">
        <v>587</v>
      </c>
      <c r="D86" s="20" t="s">
        <v>588</v>
      </c>
      <c r="E86" s="29" t="s">
        <v>629</v>
      </c>
      <c r="F86" s="20" t="s">
        <v>590</v>
      </c>
      <c r="G86" s="29" t="s">
        <v>591</v>
      </c>
      <c r="H86" s="20" t="s">
        <v>579</v>
      </c>
      <c r="I86" s="20" t="s">
        <v>580</v>
      </c>
      <c r="J86" s="29" t="s">
        <v>679</v>
      </c>
    </row>
    <row r="87" ht="19" customHeight="1" spans="1:10">
      <c r="A87" s="139" t="s">
        <v>445</v>
      </c>
      <c r="B87" s="20" t="s">
        <v>736</v>
      </c>
      <c r="C87" s="20" t="s">
        <v>574</v>
      </c>
      <c r="D87" s="20" t="s">
        <v>594</v>
      </c>
      <c r="E87" s="29" t="s">
        <v>737</v>
      </c>
      <c r="F87" s="20" t="s">
        <v>590</v>
      </c>
      <c r="G87" s="29" t="s">
        <v>606</v>
      </c>
      <c r="H87" s="20" t="s">
        <v>579</v>
      </c>
      <c r="I87" s="20" t="s">
        <v>580</v>
      </c>
      <c r="J87" s="29" t="s">
        <v>679</v>
      </c>
    </row>
    <row r="88" ht="19" customHeight="1" spans="1:10">
      <c r="A88" s="139"/>
      <c r="B88" s="20" t="s">
        <v>736</v>
      </c>
      <c r="C88" s="20" t="s">
        <v>574</v>
      </c>
      <c r="D88" s="20" t="s">
        <v>594</v>
      </c>
      <c r="E88" s="29" t="s">
        <v>738</v>
      </c>
      <c r="F88" s="20" t="s">
        <v>590</v>
      </c>
      <c r="G88" s="29" t="s">
        <v>591</v>
      </c>
      <c r="H88" s="20" t="s">
        <v>579</v>
      </c>
      <c r="I88" s="20" t="s">
        <v>580</v>
      </c>
      <c r="J88" s="29" t="s">
        <v>679</v>
      </c>
    </row>
    <row r="89" ht="25" customHeight="1" spans="1:10">
      <c r="A89" s="139"/>
      <c r="B89" s="20" t="s">
        <v>736</v>
      </c>
      <c r="C89" s="20" t="s">
        <v>574</v>
      </c>
      <c r="D89" s="20" t="s">
        <v>594</v>
      </c>
      <c r="E89" s="29" t="s">
        <v>739</v>
      </c>
      <c r="F89" s="20" t="s">
        <v>590</v>
      </c>
      <c r="G89" s="29" t="s">
        <v>591</v>
      </c>
      <c r="H89" s="20" t="s">
        <v>579</v>
      </c>
      <c r="I89" s="20" t="s">
        <v>580</v>
      </c>
      <c r="J89" s="29" t="s">
        <v>679</v>
      </c>
    </row>
    <row r="90" ht="19" customHeight="1" spans="1:10">
      <c r="A90" s="139"/>
      <c r="B90" s="20" t="s">
        <v>736</v>
      </c>
      <c r="C90" s="20" t="s">
        <v>574</v>
      </c>
      <c r="D90" s="20" t="s">
        <v>575</v>
      </c>
      <c r="E90" s="29" t="s">
        <v>740</v>
      </c>
      <c r="F90" s="20" t="s">
        <v>577</v>
      </c>
      <c r="G90" s="29" t="s">
        <v>578</v>
      </c>
      <c r="H90" s="20" t="s">
        <v>579</v>
      </c>
      <c r="I90" s="20" t="s">
        <v>580</v>
      </c>
      <c r="J90" s="29" t="s">
        <v>679</v>
      </c>
    </row>
    <row r="91" ht="19" customHeight="1" spans="1:10">
      <c r="A91" s="139"/>
      <c r="B91" s="20" t="s">
        <v>736</v>
      </c>
      <c r="C91" s="20" t="s">
        <v>582</v>
      </c>
      <c r="D91" s="20" t="s">
        <v>598</v>
      </c>
      <c r="E91" s="29" t="s">
        <v>733</v>
      </c>
      <c r="F91" s="20" t="s">
        <v>577</v>
      </c>
      <c r="G91" s="29" t="s">
        <v>734</v>
      </c>
      <c r="H91" s="20" t="s">
        <v>734</v>
      </c>
      <c r="I91" s="20" t="s">
        <v>601</v>
      </c>
      <c r="J91" s="29" t="s">
        <v>679</v>
      </c>
    </row>
    <row r="92" ht="53" customHeight="1" spans="1:10">
      <c r="A92" s="139"/>
      <c r="B92" s="20" t="s">
        <v>736</v>
      </c>
      <c r="C92" s="20" t="s">
        <v>587</v>
      </c>
      <c r="D92" s="20" t="s">
        <v>588</v>
      </c>
      <c r="E92" s="29" t="s">
        <v>741</v>
      </c>
      <c r="F92" s="20" t="s">
        <v>590</v>
      </c>
      <c r="G92" s="29" t="s">
        <v>602</v>
      </c>
      <c r="H92" s="20" t="s">
        <v>579</v>
      </c>
      <c r="I92" s="20" t="s">
        <v>580</v>
      </c>
      <c r="J92" s="29" t="s">
        <v>679</v>
      </c>
    </row>
    <row r="93" ht="26" customHeight="1" spans="1:10">
      <c r="A93" s="139" t="s">
        <v>431</v>
      </c>
      <c r="B93" s="20" t="s">
        <v>742</v>
      </c>
      <c r="C93" s="20" t="s">
        <v>574</v>
      </c>
      <c r="D93" s="20" t="s">
        <v>594</v>
      </c>
      <c r="E93" s="29" t="s">
        <v>743</v>
      </c>
      <c r="F93" s="20" t="s">
        <v>577</v>
      </c>
      <c r="G93" s="29" t="s">
        <v>744</v>
      </c>
      <c r="H93" s="20" t="s">
        <v>745</v>
      </c>
      <c r="I93" s="20" t="s">
        <v>601</v>
      </c>
      <c r="J93" s="29" t="s">
        <v>679</v>
      </c>
    </row>
    <row r="94" ht="26" customHeight="1" spans="1:10">
      <c r="A94" s="139"/>
      <c r="B94" s="20" t="s">
        <v>742</v>
      </c>
      <c r="C94" s="20" t="s">
        <v>574</v>
      </c>
      <c r="D94" s="20" t="s">
        <v>594</v>
      </c>
      <c r="E94" s="29" t="s">
        <v>746</v>
      </c>
      <c r="F94" s="20" t="s">
        <v>590</v>
      </c>
      <c r="G94" s="29" t="s">
        <v>591</v>
      </c>
      <c r="H94" s="20" t="s">
        <v>579</v>
      </c>
      <c r="I94" s="20" t="s">
        <v>580</v>
      </c>
      <c r="J94" s="29" t="s">
        <v>679</v>
      </c>
    </row>
    <row r="95" ht="26" customHeight="1" spans="1:10">
      <c r="A95" s="139"/>
      <c r="B95" s="20" t="s">
        <v>742</v>
      </c>
      <c r="C95" s="20" t="s">
        <v>574</v>
      </c>
      <c r="D95" s="20" t="s">
        <v>594</v>
      </c>
      <c r="E95" s="29" t="s">
        <v>747</v>
      </c>
      <c r="F95" s="20" t="s">
        <v>577</v>
      </c>
      <c r="G95" s="29" t="s">
        <v>748</v>
      </c>
      <c r="H95" s="20" t="s">
        <v>748</v>
      </c>
      <c r="I95" s="20" t="s">
        <v>601</v>
      </c>
      <c r="J95" s="29" t="s">
        <v>749</v>
      </c>
    </row>
    <row r="96" ht="26" customHeight="1" spans="1:10">
      <c r="A96" s="139"/>
      <c r="B96" s="20" t="s">
        <v>742</v>
      </c>
      <c r="C96" s="20" t="s">
        <v>574</v>
      </c>
      <c r="D96" s="20" t="s">
        <v>575</v>
      </c>
      <c r="E96" s="29" t="s">
        <v>750</v>
      </c>
      <c r="F96" s="20" t="s">
        <v>577</v>
      </c>
      <c r="G96" s="29" t="s">
        <v>578</v>
      </c>
      <c r="H96" s="20" t="s">
        <v>579</v>
      </c>
      <c r="I96" s="20" t="s">
        <v>580</v>
      </c>
      <c r="J96" s="29" t="s">
        <v>749</v>
      </c>
    </row>
    <row r="97" ht="26" customHeight="1" spans="1:10">
      <c r="A97" s="139"/>
      <c r="B97" s="20" t="s">
        <v>742</v>
      </c>
      <c r="C97" s="20" t="s">
        <v>582</v>
      </c>
      <c r="D97" s="20" t="s">
        <v>598</v>
      </c>
      <c r="E97" s="29" t="s">
        <v>751</v>
      </c>
      <c r="F97" s="20" t="s">
        <v>577</v>
      </c>
      <c r="G97" s="29" t="s">
        <v>600</v>
      </c>
      <c r="H97" s="20" t="s">
        <v>600</v>
      </c>
      <c r="I97" s="20" t="s">
        <v>601</v>
      </c>
      <c r="J97" s="29" t="s">
        <v>679</v>
      </c>
    </row>
    <row r="98" ht="80" customHeight="1" spans="1:10">
      <c r="A98" s="139"/>
      <c r="B98" s="20" t="s">
        <v>742</v>
      </c>
      <c r="C98" s="20" t="s">
        <v>587</v>
      </c>
      <c r="D98" s="20" t="s">
        <v>588</v>
      </c>
      <c r="E98" s="29" t="s">
        <v>752</v>
      </c>
      <c r="F98" s="20" t="s">
        <v>590</v>
      </c>
      <c r="G98" s="29" t="s">
        <v>591</v>
      </c>
      <c r="H98" s="20" t="s">
        <v>579</v>
      </c>
      <c r="I98" s="20" t="s">
        <v>580</v>
      </c>
      <c r="J98" s="29" t="s">
        <v>679</v>
      </c>
    </row>
    <row r="99" ht="23" customHeight="1" spans="1:10">
      <c r="A99" s="139" t="s">
        <v>429</v>
      </c>
      <c r="B99" s="20" t="s">
        <v>753</v>
      </c>
      <c r="C99" s="20" t="s">
        <v>574</v>
      </c>
      <c r="D99" s="20" t="s">
        <v>594</v>
      </c>
      <c r="E99" s="29" t="s">
        <v>754</v>
      </c>
      <c r="F99" s="20" t="s">
        <v>590</v>
      </c>
      <c r="G99" s="29" t="s">
        <v>606</v>
      </c>
      <c r="H99" s="20" t="s">
        <v>579</v>
      </c>
      <c r="I99" s="20" t="s">
        <v>580</v>
      </c>
      <c r="J99" s="29" t="s">
        <v>755</v>
      </c>
    </row>
    <row r="100" ht="33" customHeight="1" spans="1:10">
      <c r="A100" s="139"/>
      <c r="B100" s="20" t="s">
        <v>753</v>
      </c>
      <c r="C100" s="20" t="s">
        <v>582</v>
      </c>
      <c r="D100" s="20" t="s">
        <v>598</v>
      </c>
      <c r="E100" s="29" t="s">
        <v>755</v>
      </c>
      <c r="F100" s="20" t="s">
        <v>590</v>
      </c>
      <c r="G100" s="29" t="s">
        <v>606</v>
      </c>
      <c r="H100" s="20" t="s">
        <v>579</v>
      </c>
      <c r="I100" s="20" t="s">
        <v>580</v>
      </c>
      <c r="J100" s="29" t="s">
        <v>756</v>
      </c>
    </row>
    <row r="101" ht="23" customHeight="1" spans="1:10">
      <c r="A101" s="139"/>
      <c r="B101" s="20" t="s">
        <v>753</v>
      </c>
      <c r="C101" s="20" t="s">
        <v>587</v>
      </c>
      <c r="D101" s="20" t="s">
        <v>588</v>
      </c>
      <c r="E101" s="29" t="s">
        <v>629</v>
      </c>
      <c r="F101" s="20" t="s">
        <v>590</v>
      </c>
      <c r="G101" s="29" t="s">
        <v>606</v>
      </c>
      <c r="H101" s="20" t="s">
        <v>579</v>
      </c>
      <c r="I101" s="20" t="s">
        <v>580</v>
      </c>
      <c r="J101" s="29" t="s">
        <v>757</v>
      </c>
    </row>
    <row r="102" ht="26" customHeight="1" spans="1:10">
      <c r="A102" s="139" t="s">
        <v>440</v>
      </c>
      <c r="B102" s="20" t="s">
        <v>697</v>
      </c>
      <c r="C102" s="20" t="s">
        <v>574</v>
      </c>
      <c r="D102" s="20" t="s">
        <v>594</v>
      </c>
      <c r="E102" s="29" t="s">
        <v>698</v>
      </c>
      <c r="F102" s="20" t="s">
        <v>577</v>
      </c>
      <c r="G102" s="29" t="s">
        <v>758</v>
      </c>
      <c r="H102" s="20" t="s">
        <v>639</v>
      </c>
      <c r="I102" s="20" t="s">
        <v>580</v>
      </c>
      <c r="J102" s="29" t="s">
        <v>700</v>
      </c>
    </row>
    <row r="103" ht="26" customHeight="1" spans="1:10">
      <c r="A103" s="139"/>
      <c r="B103" s="20" t="s">
        <v>697</v>
      </c>
      <c r="C103" s="20" t="s">
        <v>574</v>
      </c>
      <c r="D103" s="20" t="s">
        <v>575</v>
      </c>
      <c r="E103" s="29" t="s">
        <v>701</v>
      </c>
      <c r="F103" s="20" t="s">
        <v>577</v>
      </c>
      <c r="G103" s="29" t="s">
        <v>578</v>
      </c>
      <c r="H103" s="20" t="s">
        <v>579</v>
      </c>
      <c r="I103" s="20" t="s">
        <v>580</v>
      </c>
      <c r="J103" s="29" t="s">
        <v>702</v>
      </c>
    </row>
    <row r="104" ht="26" customHeight="1" spans="1:10">
      <c r="A104" s="139"/>
      <c r="B104" s="20" t="s">
        <v>697</v>
      </c>
      <c r="C104" s="20" t="s">
        <v>574</v>
      </c>
      <c r="D104" s="20" t="s">
        <v>575</v>
      </c>
      <c r="E104" s="29" t="s">
        <v>703</v>
      </c>
      <c r="F104" s="20" t="s">
        <v>577</v>
      </c>
      <c r="G104" s="29" t="s">
        <v>578</v>
      </c>
      <c r="H104" s="20" t="s">
        <v>579</v>
      </c>
      <c r="I104" s="20" t="s">
        <v>580</v>
      </c>
      <c r="J104" s="29" t="s">
        <v>702</v>
      </c>
    </row>
    <row r="105" ht="26" customHeight="1" spans="1:10">
      <c r="A105" s="139"/>
      <c r="B105" s="20" t="s">
        <v>697</v>
      </c>
      <c r="C105" s="20" t="s">
        <v>582</v>
      </c>
      <c r="D105" s="20" t="s">
        <v>598</v>
      </c>
      <c r="E105" s="29" t="s">
        <v>704</v>
      </c>
      <c r="F105" s="20" t="s">
        <v>577</v>
      </c>
      <c r="G105" s="29" t="s">
        <v>578</v>
      </c>
      <c r="H105" s="20" t="s">
        <v>579</v>
      </c>
      <c r="I105" s="20" t="s">
        <v>580</v>
      </c>
      <c r="J105" s="29" t="s">
        <v>705</v>
      </c>
    </row>
    <row r="106" ht="26" customHeight="1" spans="1:10">
      <c r="A106" s="139"/>
      <c r="B106" s="20" t="s">
        <v>697</v>
      </c>
      <c r="C106" s="20" t="s">
        <v>587</v>
      </c>
      <c r="D106" s="20" t="s">
        <v>588</v>
      </c>
      <c r="E106" s="29" t="s">
        <v>629</v>
      </c>
      <c r="F106" s="20" t="s">
        <v>590</v>
      </c>
      <c r="G106" s="29" t="s">
        <v>591</v>
      </c>
      <c r="H106" s="20" t="s">
        <v>579</v>
      </c>
      <c r="I106" s="20" t="s">
        <v>580</v>
      </c>
      <c r="J106" s="29" t="s">
        <v>706</v>
      </c>
    </row>
    <row r="107" customHeight="1" spans="1:10">
      <c r="A107" s="138" t="s">
        <v>81</v>
      </c>
      <c r="B107" s="23"/>
      <c r="C107" s="23"/>
      <c r="D107" s="23"/>
      <c r="E107" s="23"/>
      <c r="F107" s="23"/>
      <c r="G107" s="23"/>
      <c r="H107" s="23"/>
      <c r="I107" s="23"/>
      <c r="J107" s="23"/>
    </row>
    <row r="108" ht="22" customHeight="1" spans="1:10">
      <c r="A108" s="139" t="s">
        <v>514</v>
      </c>
      <c r="B108" s="20" t="s">
        <v>759</v>
      </c>
      <c r="C108" s="20" t="s">
        <v>574</v>
      </c>
      <c r="D108" s="20" t="s">
        <v>594</v>
      </c>
      <c r="E108" s="29" t="s">
        <v>760</v>
      </c>
      <c r="F108" s="20" t="s">
        <v>577</v>
      </c>
      <c r="G108" s="29" t="s">
        <v>761</v>
      </c>
      <c r="H108" s="20" t="s">
        <v>579</v>
      </c>
      <c r="I108" s="20" t="s">
        <v>601</v>
      </c>
      <c r="J108" s="29" t="s">
        <v>762</v>
      </c>
    </row>
    <row r="109" ht="22" customHeight="1" spans="1:10">
      <c r="A109" s="139"/>
      <c r="B109" s="20" t="s">
        <v>759</v>
      </c>
      <c r="C109" s="20" t="s">
        <v>582</v>
      </c>
      <c r="D109" s="20" t="s">
        <v>763</v>
      </c>
      <c r="E109" s="29" t="s">
        <v>764</v>
      </c>
      <c r="F109" s="20" t="s">
        <v>577</v>
      </c>
      <c r="G109" s="29" t="s">
        <v>764</v>
      </c>
      <c r="H109" s="20" t="s">
        <v>579</v>
      </c>
      <c r="I109" s="20" t="s">
        <v>601</v>
      </c>
      <c r="J109" s="29" t="s">
        <v>762</v>
      </c>
    </row>
    <row r="110" ht="22" customHeight="1" spans="1:10">
      <c r="A110" s="139"/>
      <c r="B110" s="20" t="s">
        <v>759</v>
      </c>
      <c r="C110" s="20" t="s">
        <v>587</v>
      </c>
      <c r="D110" s="20" t="s">
        <v>588</v>
      </c>
      <c r="E110" s="29" t="s">
        <v>765</v>
      </c>
      <c r="F110" s="20" t="s">
        <v>766</v>
      </c>
      <c r="G110" s="29" t="s">
        <v>765</v>
      </c>
      <c r="H110" s="20" t="s">
        <v>597</v>
      </c>
      <c r="I110" s="20" t="s">
        <v>580</v>
      </c>
      <c r="J110" s="29" t="s">
        <v>762</v>
      </c>
    </row>
    <row r="111" ht="22" customHeight="1" spans="1:10">
      <c r="A111" s="139" t="s">
        <v>520</v>
      </c>
      <c r="B111" s="20" t="s">
        <v>767</v>
      </c>
      <c r="C111" s="20" t="s">
        <v>574</v>
      </c>
      <c r="D111" s="20" t="s">
        <v>594</v>
      </c>
      <c r="E111" s="29" t="s">
        <v>760</v>
      </c>
      <c r="F111" s="20" t="s">
        <v>590</v>
      </c>
      <c r="G111" s="29" t="s">
        <v>768</v>
      </c>
      <c r="H111" s="20" t="s">
        <v>579</v>
      </c>
      <c r="I111" s="20" t="s">
        <v>580</v>
      </c>
      <c r="J111" s="29" t="s">
        <v>762</v>
      </c>
    </row>
    <row r="112" ht="22" customHeight="1" spans="1:10">
      <c r="A112" s="139"/>
      <c r="B112" s="20" t="s">
        <v>767</v>
      </c>
      <c r="C112" s="20" t="s">
        <v>582</v>
      </c>
      <c r="D112" s="20" t="s">
        <v>598</v>
      </c>
      <c r="E112" s="29" t="s">
        <v>769</v>
      </c>
      <c r="F112" s="20" t="s">
        <v>590</v>
      </c>
      <c r="G112" s="29" t="s">
        <v>770</v>
      </c>
      <c r="H112" s="20" t="s">
        <v>579</v>
      </c>
      <c r="I112" s="20" t="s">
        <v>580</v>
      </c>
      <c r="J112" s="29" t="s">
        <v>771</v>
      </c>
    </row>
    <row r="113" ht="22" customHeight="1" spans="1:10">
      <c r="A113" s="139"/>
      <c r="B113" s="20" t="s">
        <v>767</v>
      </c>
      <c r="C113" s="20" t="s">
        <v>587</v>
      </c>
      <c r="D113" s="20" t="s">
        <v>588</v>
      </c>
      <c r="E113" s="29" t="s">
        <v>772</v>
      </c>
      <c r="F113" s="20" t="s">
        <v>590</v>
      </c>
      <c r="G113" s="29" t="s">
        <v>765</v>
      </c>
      <c r="H113" s="20" t="s">
        <v>597</v>
      </c>
      <c r="I113" s="20" t="s">
        <v>580</v>
      </c>
      <c r="J113" s="29" t="s">
        <v>773</v>
      </c>
    </row>
    <row r="114" ht="22" customHeight="1" spans="1:10">
      <c r="A114" s="139" t="s">
        <v>518</v>
      </c>
      <c r="B114" s="20" t="s">
        <v>759</v>
      </c>
      <c r="C114" s="20" t="s">
        <v>574</v>
      </c>
      <c r="D114" s="20" t="s">
        <v>594</v>
      </c>
      <c r="E114" s="29" t="s">
        <v>760</v>
      </c>
      <c r="F114" s="20" t="s">
        <v>577</v>
      </c>
      <c r="G114" s="29" t="s">
        <v>761</v>
      </c>
      <c r="H114" s="20" t="s">
        <v>579</v>
      </c>
      <c r="I114" s="20" t="s">
        <v>601</v>
      </c>
      <c r="J114" s="29" t="s">
        <v>762</v>
      </c>
    </row>
    <row r="115" ht="22" customHeight="1" spans="1:10">
      <c r="A115" s="139"/>
      <c r="B115" s="20" t="s">
        <v>759</v>
      </c>
      <c r="C115" s="20" t="s">
        <v>582</v>
      </c>
      <c r="D115" s="20" t="s">
        <v>763</v>
      </c>
      <c r="E115" s="29" t="s">
        <v>764</v>
      </c>
      <c r="F115" s="20" t="s">
        <v>577</v>
      </c>
      <c r="G115" s="29" t="s">
        <v>764</v>
      </c>
      <c r="H115" s="20" t="s">
        <v>579</v>
      </c>
      <c r="I115" s="20" t="s">
        <v>601</v>
      </c>
      <c r="J115" s="29" t="s">
        <v>762</v>
      </c>
    </row>
    <row r="116" ht="22" customHeight="1" spans="1:10">
      <c r="A116" s="139"/>
      <c r="B116" s="20" t="s">
        <v>759</v>
      </c>
      <c r="C116" s="20" t="s">
        <v>587</v>
      </c>
      <c r="D116" s="20" t="s">
        <v>588</v>
      </c>
      <c r="E116" s="29" t="s">
        <v>765</v>
      </c>
      <c r="F116" s="20" t="s">
        <v>766</v>
      </c>
      <c r="G116" s="29" t="s">
        <v>774</v>
      </c>
      <c r="H116" s="20" t="s">
        <v>597</v>
      </c>
      <c r="I116" s="20" t="s">
        <v>580</v>
      </c>
      <c r="J116" s="29" t="s">
        <v>762</v>
      </c>
    </row>
    <row r="117" ht="22" customHeight="1" spans="1:10">
      <c r="A117" s="139" t="s">
        <v>516</v>
      </c>
      <c r="B117" s="20" t="s">
        <v>759</v>
      </c>
      <c r="C117" s="20" t="s">
        <v>574</v>
      </c>
      <c r="D117" s="20" t="s">
        <v>594</v>
      </c>
      <c r="E117" s="29" t="s">
        <v>760</v>
      </c>
      <c r="F117" s="20" t="s">
        <v>577</v>
      </c>
      <c r="G117" s="29" t="s">
        <v>761</v>
      </c>
      <c r="H117" s="20" t="s">
        <v>579</v>
      </c>
      <c r="I117" s="20" t="s">
        <v>601</v>
      </c>
      <c r="J117" s="29" t="s">
        <v>762</v>
      </c>
    </row>
    <row r="118" ht="22" customHeight="1" spans="1:10">
      <c r="A118" s="139"/>
      <c r="B118" s="20" t="s">
        <v>759</v>
      </c>
      <c r="C118" s="20" t="s">
        <v>582</v>
      </c>
      <c r="D118" s="20" t="s">
        <v>763</v>
      </c>
      <c r="E118" s="29" t="s">
        <v>764</v>
      </c>
      <c r="F118" s="20" t="s">
        <v>577</v>
      </c>
      <c r="G118" s="29" t="s">
        <v>764</v>
      </c>
      <c r="H118" s="20" t="s">
        <v>579</v>
      </c>
      <c r="I118" s="20" t="s">
        <v>601</v>
      </c>
      <c r="J118" s="29" t="s">
        <v>762</v>
      </c>
    </row>
    <row r="119" ht="22" customHeight="1" spans="1:10">
      <c r="A119" s="139"/>
      <c r="B119" s="20" t="s">
        <v>759</v>
      </c>
      <c r="C119" s="20" t="s">
        <v>587</v>
      </c>
      <c r="D119" s="20" t="s">
        <v>588</v>
      </c>
      <c r="E119" s="29" t="s">
        <v>765</v>
      </c>
      <c r="F119" s="20" t="s">
        <v>766</v>
      </c>
      <c r="G119" s="29" t="s">
        <v>765</v>
      </c>
      <c r="H119" s="20" t="s">
        <v>597</v>
      </c>
      <c r="I119" s="20" t="s">
        <v>580</v>
      </c>
      <c r="J119" s="29" t="s">
        <v>762</v>
      </c>
    </row>
    <row r="120" customHeight="1" spans="1:10">
      <c r="A120" s="138" t="s">
        <v>73</v>
      </c>
      <c r="B120" s="23"/>
      <c r="C120" s="23"/>
      <c r="D120" s="23"/>
      <c r="E120" s="23"/>
      <c r="F120" s="23"/>
      <c r="G120" s="23"/>
      <c r="H120" s="23"/>
      <c r="I120" s="23"/>
      <c r="J120" s="23"/>
    </row>
    <row r="121" ht="22" customHeight="1" spans="1:10">
      <c r="A121" s="139" t="s">
        <v>449</v>
      </c>
      <c r="B121" s="20" t="s">
        <v>775</v>
      </c>
      <c r="C121" s="20" t="s">
        <v>574</v>
      </c>
      <c r="D121" s="20" t="s">
        <v>594</v>
      </c>
      <c r="E121" s="29" t="s">
        <v>776</v>
      </c>
      <c r="F121" s="20" t="s">
        <v>577</v>
      </c>
      <c r="G121" s="29" t="s">
        <v>777</v>
      </c>
      <c r="H121" s="20" t="s">
        <v>639</v>
      </c>
      <c r="I121" s="20" t="s">
        <v>580</v>
      </c>
      <c r="J121" s="29" t="s">
        <v>778</v>
      </c>
    </row>
    <row r="122" ht="22" customHeight="1" spans="1:10">
      <c r="A122" s="139"/>
      <c r="B122" s="20" t="s">
        <v>775</v>
      </c>
      <c r="C122" s="20" t="s">
        <v>582</v>
      </c>
      <c r="D122" s="20" t="s">
        <v>598</v>
      </c>
      <c r="E122" s="29" t="s">
        <v>779</v>
      </c>
      <c r="F122" s="20" t="s">
        <v>577</v>
      </c>
      <c r="G122" s="29" t="s">
        <v>614</v>
      </c>
      <c r="H122" s="20"/>
      <c r="I122" s="20" t="s">
        <v>601</v>
      </c>
      <c r="J122" s="29" t="s">
        <v>780</v>
      </c>
    </row>
    <row r="123" ht="22" customHeight="1" spans="1:10">
      <c r="A123" s="139"/>
      <c r="B123" s="20" t="s">
        <v>775</v>
      </c>
      <c r="C123" s="20" t="s">
        <v>587</v>
      </c>
      <c r="D123" s="20" t="s">
        <v>588</v>
      </c>
      <c r="E123" s="29" t="s">
        <v>781</v>
      </c>
      <c r="F123" s="20" t="s">
        <v>590</v>
      </c>
      <c r="G123" s="29" t="s">
        <v>591</v>
      </c>
      <c r="H123" s="20" t="s">
        <v>579</v>
      </c>
      <c r="I123" s="20" t="s">
        <v>601</v>
      </c>
      <c r="J123" s="29" t="s">
        <v>782</v>
      </c>
    </row>
    <row r="124" ht="22" customHeight="1" spans="1:10">
      <c r="A124" s="139" t="s">
        <v>477</v>
      </c>
      <c r="B124" s="20" t="s">
        <v>783</v>
      </c>
      <c r="C124" s="20" t="s">
        <v>574</v>
      </c>
      <c r="D124" s="20" t="s">
        <v>608</v>
      </c>
      <c r="E124" s="29" t="s">
        <v>784</v>
      </c>
      <c r="F124" s="20" t="s">
        <v>590</v>
      </c>
      <c r="G124" s="29" t="s">
        <v>591</v>
      </c>
      <c r="H124" s="20" t="s">
        <v>579</v>
      </c>
      <c r="I124" s="20" t="s">
        <v>601</v>
      </c>
      <c r="J124" s="29" t="s">
        <v>785</v>
      </c>
    </row>
    <row r="125" ht="22" customHeight="1" spans="1:10">
      <c r="A125" s="139"/>
      <c r="B125" s="20" t="s">
        <v>783</v>
      </c>
      <c r="C125" s="20" t="s">
        <v>582</v>
      </c>
      <c r="D125" s="20" t="s">
        <v>583</v>
      </c>
      <c r="E125" s="29" t="s">
        <v>786</v>
      </c>
      <c r="F125" s="20" t="s">
        <v>577</v>
      </c>
      <c r="G125" s="29" t="s">
        <v>600</v>
      </c>
      <c r="H125" s="20"/>
      <c r="I125" s="20" t="s">
        <v>601</v>
      </c>
      <c r="J125" s="29" t="s">
        <v>787</v>
      </c>
    </row>
    <row r="126" ht="22" customHeight="1" spans="1:10">
      <c r="A126" s="139"/>
      <c r="B126" s="20" t="s">
        <v>783</v>
      </c>
      <c r="C126" s="20" t="s">
        <v>587</v>
      </c>
      <c r="D126" s="20" t="s">
        <v>588</v>
      </c>
      <c r="E126" s="29" t="s">
        <v>788</v>
      </c>
      <c r="F126" s="20" t="s">
        <v>590</v>
      </c>
      <c r="G126" s="29" t="s">
        <v>591</v>
      </c>
      <c r="H126" s="20" t="s">
        <v>579</v>
      </c>
      <c r="I126" s="20" t="s">
        <v>601</v>
      </c>
      <c r="J126" s="29" t="s">
        <v>789</v>
      </c>
    </row>
    <row r="127" ht="22" customHeight="1" spans="1:10">
      <c r="A127" s="139" t="s">
        <v>452</v>
      </c>
      <c r="B127" s="20" t="s">
        <v>790</v>
      </c>
      <c r="C127" s="20" t="s">
        <v>574</v>
      </c>
      <c r="D127" s="20" t="s">
        <v>594</v>
      </c>
      <c r="E127" s="29" t="s">
        <v>791</v>
      </c>
      <c r="F127" s="20" t="s">
        <v>577</v>
      </c>
      <c r="G127" s="29" t="s">
        <v>792</v>
      </c>
      <c r="H127" s="20" t="s">
        <v>639</v>
      </c>
      <c r="I127" s="20" t="s">
        <v>580</v>
      </c>
      <c r="J127" s="29" t="s">
        <v>793</v>
      </c>
    </row>
    <row r="128" ht="22" customHeight="1" spans="1:10">
      <c r="A128" s="139"/>
      <c r="B128" s="20" t="s">
        <v>790</v>
      </c>
      <c r="C128" s="20" t="s">
        <v>582</v>
      </c>
      <c r="D128" s="20" t="s">
        <v>598</v>
      </c>
      <c r="E128" s="29" t="s">
        <v>613</v>
      </c>
      <c r="F128" s="20" t="s">
        <v>577</v>
      </c>
      <c r="G128" s="29" t="s">
        <v>614</v>
      </c>
      <c r="H128" s="20"/>
      <c r="I128" s="20" t="s">
        <v>601</v>
      </c>
      <c r="J128" s="29" t="s">
        <v>780</v>
      </c>
    </row>
    <row r="129" ht="22" customHeight="1" spans="1:10">
      <c r="A129" s="139"/>
      <c r="B129" s="20" t="s">
        <v>790</v>
      </c>
      <c r="C129" s="20" t="s">
        <v>587</v>
      </c>
      <c r="D129" s="20" t="s">
        <v>588</v>
      </c>
      <c r="E129" s="29" t="s">
        <v>794</v>
      </c>
      <c r="F129" s="20" t="s">
        <v>590</v>
      </c>
      <c r="G129" s="29" t="s">
        <v>591</v>
      </c>
      <c r="H129" s="20" t="s">
        <v>579</v>
      </c>
      <c r="I129" s="20" t="s">
        <v>601</v>
      </c>
      <c r="J129" s="29" t="s">
        <v>782</v>
      </c>
    </row>
    <row r="130" ht="22" customHeight="1" spans="1:10">
      <c r="A130" s="139" t="s">
        <v>456</v>
      </c>
      <c r="B130" s="20" t="s">
        <v>795</v>
      </c>
      <c r="C130" s="20" t="s">
        <v>574</v>
      </c>
      <c r="D130" s="20" t="s">
        <v>594</v>
      </c>
      <c r="E130" s="29" t="s">
        <v>796</v>
      </c>
      <c r="F130" s="20" t="s">
        <v>577</v>
      </c>
      <c r="G130" s="29" t="s">
        <v>797</v>
      </c>
      <c r="H130" s="20" t="s">
        <v>639</v>
      </c>
      <c r="I130" s="20" t="s">
        <v>580</v>
      </c>
      <c r="J130" s="29" t="s">
        <v>798</v>
      </c>
    </row>
    <row r="131" ht="22" customHeight="1" spans="1:10">
      <c r="A131" s="139"/>
      <c r="B131" s="20" t="s">
        <v>795</v>
      </c>
      <c r="C131" s="20" t="s">
        <v>582</v>
      </c>
      <c r="D131" s="20" t="s">
        <v>598</v>
      </c>
      <c r="E131" s="29" t="s">
        <v>613</v>
      </c>
      <c r="F131" s="20" t="s">
        <v>577</v>
      </c>
      <c r="G131" s="29" t="s">
        <v>614</v>
      </c>
      <c r="H131" s="20"/>
      <c r="I131" s="20" t="s">
        <v>601</v>
      </c>
      <c r="J131" s="29" t="s">
        <v>799</v>
      </c>
    </row>
    <row r="132" ht="22" customHeight="1" spans="1:10">
      <c r="A132" s="139"/>
      <c r="B132" s="20" t="s">
        <v>795</v>
      </c>
      <c r="C132" s="20" t="s">
        <v>587</v>
      </c>
      <c r="D132" s="20" t="s">
        <v>588</v>
      </c>
      <c r="E132" s="29" t="s">
        <v>781</v>
      </c>
      <c r="F132" s="20" t="s">
        <v>590</v>
      </c>
      <c r="G132" s="29" t="s">
        <v>591</v>
      </c>
      <c r="H132" s="20" t="s">
        <v>579</v>
      </c>
      <c r="I132" s="20" t="s">
        <v>601</v>
      </c>
      <c r="J132" s="29" t="s">
        <v>800</v>
      </c>
    </row>
    <row r="133" ht="22" customHeight="1" spans="1:10">
      <c r="A133" s="139" t="s">
        <v>465</v>
      </c>
      <c r="B133" s="20" t="s">
        <v>801</v>
      </c>
      <c r="C133" s="20" t="s">
        <v>574</v>
      </c>
      <c r="D133" s="20" t="s">
        <v>608</v>
      </c>
      <c r="E133" s="29" t="s">
        <v>784</v>
      </c>
      <c r="F133" s="20" t="s">
        <v>590</v>
      </c>
      <c r="G133" s="29" t="s">
        <v>591</v>
      </c>
      <c r="H133" s="20" t="s">
        <v>579</v>
      </c>
      <c r="I133" s="20" t="s">
        <v>580</v>
      </c>
      <c r="J133" s="29" t="s">
        <v>802</v>
      </c>
    </row>
    <row r="134" ht="22" customHeight="1" spans="1:10">
      <c r="A134" s="139"/>
      <c r="B134" s="20" t="s">
        <v>801</v>
      </c>
      <c r="C134" s="20" t="s">
        <v>582</v>
      </c>
      <c r="D134" s="20" t="s">
        <v>583</v>
      </c>
      <c r="E134" s="29" t="s">
        <v>786</v>
      </c>
      <c r="F134" s="20" t="s">
        <v>577</v>
      </c>
      <c r="G134" s="29" t="s">
        <v>600</v>
      </c>
      <c r="H134" s="20"/>
      <c r="I134" s="20" t="s">
        <v>601</v>
      </c>
      <c r="J134" s="29" t="s">
        <v>787</v>
      </c>
    </row>
    <row r="135" ht="22" customHeight="1" spans="1:10">
      <c r="A135" s="139"/>
      <c r="B135" s="20" t="s">
        <v>801</v>
      </c>
      <c r="C135" s="20" t="s">
        <v>587</v>
      </c>
      <c r="D135" s="20" t="s">
        <v>588</v>
      </c>
      <c r="E135" s="29" t="s">
        <v>788</v>
      </c>
      <c r="F135" s="20" t="s">
        <v>590</v>
      </c>
      <c r="G135" s="29" t="s">
        <v>591</v>
      </c>
      <c r="H135" s="20" t="s">
        <v>579</v>
      </c>
      <c r="I135" s="20" t="s">
        <v>601</v>
      </c>
      <c r="J135" s="29" t="s">
        <v>803</v>
      </c>
    </row>
    <row r="136" ht="21" customHeight="1" spans="1:10">
      <c r="A136" s="138" t="s">
        <v>79</v>
      </c>
      <c r="B136" s="23"/>
      <c r="C136" s="23"/>
      <c r="D136" s="23"/>
      <c r="E136" s="23"/>
      <c r="F136" s="23"/>
      <c r="G136" s="23"/>
      <c r="H136" s="23"/>
      <c r="I136" s="23"/>
      <c r="J136" s="23"/>
    </row>
    <row r="137" ht="19" customHeight="1" spans="1:10">
      <c r="A137" s="139" t="s">
        <v>512</v>
      </c>
      <c r="B137" s="20" t="s">
        <v>804</v>
      </c>
      <c r="C137" s="20" t="s">
        <v>574</v>
      </c>
      <c r="D137" s="20" t="s">
        <v>594</v>
      </c>
      <c r="E137" s="29" t="s">
        <v>805</v>
      </c>
      <c r="F137" s="20" t="s">
        <v>806</v>
      </c>
      <c r="G137" s="29" t="s">
        <v>807</v>
      </c>
      <c r="H137" s="20" t="s">
        <v>579</v>
      </c>
      <c r="I137" s="20" t="s">
        <v>580</v>
      </c>
      <c r="J137" s="29" t="s">
        <v>805</v>
      </c>
    </row>
    <row r="138" ht="19" customHeight="1" spans="1:10">
      <c r="A138" s="139"/>
      <c r="B138" s="20" t="s">
        <v>804</v>
      </c>
      <c r="C138" s="20" t="s">
        <v>574</v>
      </c>
      <c r="D138" s="20" t="s">
        <v>575</v>
      </c>
      <c r="E138" s="29" t="s">
        <v>808</v>
      </c>
      <c r="F138" s="20" t="s">
        <v>590</v>
      </c>
      <c r="G138" s="29" t="s">
        <v>809</v>
      </c>
      <c r="H138" s="20" t="s">
        <v>579</v>
      </c>
      <c r="I138" s="20" t="s">
        <v>580</v>
      </c>
      <c r="J138" s="29" t="s">
        <v>808</v>
      </c>
    </row>
    <row r="139" ht="19" customHeight="1" spans="1:10">
      <c r="A139" s="139"/>
      <c r="B139" s="20" t="s">
        <v>804</v>
      </c>
      <c r="C139" s="20" t="s">
        <v>574</v>
      </c>
      <c r="D139" s="20" t="s">
        <v>575</v>
      </c>
      <c r="E139" s="29" t="s">
        <v>810</v>
      </c>
      <c r="F139" s="20" t="s">
        <v>590</v>
      </c>
      <c r="G139" s="29" t="s">
        <v>811</v>
      </c>
      <c r="H139" s="20" t="s">
        <v>579</v>
      </c>
      <c r="I139" s="20" t="s">
        <v>580</v>
      </c>
      <c r="J139" s="29" t="s">
        <v>810</v>
      </c>
    </row>
    <row r="140" ht="19" customHeight="1" spans="1:10">
      <c r="A140" s="139"/>
      <c r="B140" s="20" t="s">
        <v>804</v>
      </c>
      <c r="C140" s="20" t="s">
        <v>574</v>
      </c>
      <c r="D140" s="20" t="s">
        <v>812</v>
      </c>
      <c r="E140" s="29" t="s">
        <v>813</v>
      </c>
      <c r="F140" s="20" t="s">
        <v>806</v>
      </c>
      <c r="G140" s="29" t="s">
        <v>709</v>
      </c>
      <c r="H140" s="20" t="s">
        <v>579</v>
      </c>
      <c r="I140" s="20" t="s">
        <v>580</v>
      </c>
      <c r="J140" s="29" t="s">
        <v>814</v>
      </c>
    </row>
    <row r="141" ht="19" customHeight="1" spans="1:10">
      <c r="A141" s="139"/>
      <c r="B141" s="20" t="s">
        <v>804</v>
      </c>
      <c r="C141" s="20" t="s">
        <v>582</v>
      </c>
      <c r="D141" s="20" t="s">
        <v>598</v>
      </c>
      <c r="E141" s="29" t="s">
        <v>815</v>
      </c>
      <c r="F141" s="20" t="s">
        <v>577</v>
      </c>
      <c r="G141" s="29" t="s">
        <v>734</v>
      </c>
      <c r="H141" s="20"/>
      <c r="I141" s="20" t="s">
        <v>601</v>
      </c>
      <c r="J141" s="29" t="s">
        <v>733</v>
      </c>
    </row>
    <row r="142" ht="19" customHeight="1" spans="1:10">
      <c r="A142" s="139"/>
      <c r="B142" s="20" t="s">
        <v>804</v>
      </c>
      <c r="C142" s="20" t="s">
        <v>582</v>
      </c>
      <c r="D142" s="20" t="s">
        <v>583</v>
      </c>
      <c r="E142" s="29" t="s">
        <v>816</v>
      </c>
      <c r="F142" s="20" t="s">
        <v>577</v>
      </c>
      <c r="G142" s="29" t="s">
        <v>817</v>
      </c>
      <c r="H142" s="20"/>
      <c r="I142" s="20" t="s">
        <v>601</v>
      </c>
      <c r="J142" s="29" t="s">
        <v>816</v>
      </c>
    </row>
    <row r="143" ht="19" customHeight="1" spans="1:10">
      <c r="A143" s="139"/>
      <c r="B143" s="20" t="s">
        <v>804</v>
      </c>
      <c r="C143" s="20" t="s">
        <v>587</v>
      </c>
      <c r="D143" s="20" t="s">
        <v>588</v>
      </c>
      <c r="E143" s="29" t="s">
        <v>741</v>
      </c>
      <c r="F143" s="20" t="s">
        <v>590</v>
      </c>
      <c r="G143" s="29" t="s">
        <v>714</v>
      </c>
      <c r="H143" s="20" t="s">
        <v>579</v>
      </c>
      <c r="I143" s="20" t="s">
        <v>580</v>
      </c>
      <c r="J143" s="29" t="s">
        <v>741</v>
      </c>
    </row>
    <row r="144" customHeight="1" spans="1:10">
      <c r="A144" s="139" t="s">
        <v>510</v>
      </c>
      <c r="B144" s="20" t="s">
        <v>818</v>
      </c>
      <c r="C144" s="20" t="s">
        <v>574</v>
      </c>
      <c r="D144" s="20" t="s">
        <v>594</v>
      </c>
      <c r="E144" s="29" t="s">
        <v>819</v>
      </c>
      <c r="F144" s="20" t="s">
        <v>590</v>
      </c>
      <c r="G144" s="29" t="s">
        <v>591</v>
      </c>
      <c r="H144" s="20" t="s">
        <v>579</v>
      </c>
      <c r="I144" s="20" t="s">
        <v>580</v>
      </c>
      <c r="J144" s="29" t="s">
        <v>818</v>
      </c>
    </row>
    <row r="145" customHeight="1" spans="1:10">
      <c r="A145" s="139"/>
      <c r="B145" s="20" t="s">
        <v>818</v>
      </c>
      <c r="C145" s="20" t="s">
        <v>582</v>
      </c>
      <c r="D145" s="20" t="s">
        <v>598</v>
      </c>
      <c r="E145" s="29" t="s">
        <v>820</v>
      </c>
      <c r="F145" s="20" t="s">
        <v>590</v>
      </c>
      <c r="G145" s="29" t="s">
        <v>591</v>
      </c>
      <c r="H145" s="20" t="s">
        <v>579</v>
      </c>
      <c r="I145" s="20" t="s">
        <v>580</v>
      </c>
      <c r="J145" s="29" t="s">
        <v>818</v>
      </c>
    </row>
    <row r="146" customHeight="1" spans="1:10">
      <c r="A146" s="139"/>
      <c r="B146" s="20" t="s">
        <v>818</v>
      </c>
      <c r="C146" s="20" t="s">
        <v>587</v>
      </c>
      <c r="D146" s="20" t="s">
        <v>588</v>
      </c>
      <c r="E146" s="29" t="s">
        <v>588</v>
      </c>
      <c r="F146" s="20" t="s">
        <v>590</v>
      </c>
      <c r="G146" s="29" t="s">
        <v>821</v>
      </c>
      <c r="H146" s="20" t="s">
        <v>579</v>
      </c>
      <c r="I146" s="20" t="s">
        <v>580</v>
      </c>
      <c r="J146" s="29" t="s">
        <v>818</v>
      </c>
    </row>
    <row r="147" customHeight="1" spans="1:10">
      <c r="A147" s="139" t="s">
        <v>506</v>
      </c>
      <c r="B147" s="20" t="s">
        <v>176</v>
      </c>
      <c r="C147" s="20" t="s">
        <v>574</v>
      </c>
      <c r="D147" s="20" t="s">
        <v>594</v>
      </c>
      <c r="E147" s="29" t="s">
        <v>822</v>
      </c>
      <c r="F147" s="20" t="s">
        <v>590</v>
      </c>
      <c r="G147" s="29" t="s">
        <v>823</v>
      </c>
      <c r="H147" s="20" t="s">
        <v>639</v>
      </c>
      <c r="I147" s="20" t="s">
        <v>580</v>
      </c>
      <c r="J147" s="29" t="s">
        <v>824</v>
      </c>
    </row>
    <row r="148" customHeight="1" spans="1:10">
      <c r="A148" s="139"/>
      <c r="B148" s="20" t="s">
        <v>176</v>
      </c>
      <c r="C148" s="20" t="s">
        <v>574</v>
      </c>
      <c r="D148" s="20" t="s">
        <v>575</v>
      </c>
      <c r="E148" s="29" t="s">
        <v>825</v>
      </c>
      <c r="F148" s="20" t="s">
        <v>590</v>
      </c>
      <c r="G148" s="29" t="s">
        <v>591</v>
      </c>
      <c r="H148" s="20" t="s">
        <v>579</v>
      </c>
      <c r="I148" s="20" t="s">
        <v>580</v>
      </c>
      <c r="J148" s="29" t="s">
        <v>826</v>
      </c>
    </row>
    <row r="149" customHeight="1" spans="1:10">
      <c r="A149" s="139"/>
      <c r="B149" s="20" t="s">
        <v>176</v>
      </c>
      <c r="C149" s="20" t="s">
        <v>574</v>
      </c>
      <c r="D149" s="20" t="s">
        <v>608</v>
      </c>
      <c r="E149" s="29" t="s">
        <v>827</v>
      </c>
      <c r="F149" s="20" t="s">
        <v>590</v>
      </c>
      <c r="G149" s="29" t="s">
        <v>591</v>
      </c>
      <c r="H149" s="20" t="s">
        <v>579</v>
      </c>
      <c r="I149" s="20" t="s">
        <v>580</v>
      </c>
      <c r="J149" s="29" t="s">
        <v>828</v>
      </c>
    </row>
    <row r="150" customHeight="1" spans="1:10">
      <c r="A150" s="139"/>
      <c r="B150" s="20" t="s">
        <v>176</v>
      </c>
      <c r="C150" s="20" t="s">
        <v>582</v>
      </c>
      <c r="D150" s="20" t="s">
        <v>598</v>
      </c>
      <c r="E150" s="29" t="s">
        <v>829</v>
      </c>
      <c r="F150" s="20" t="s">
        <v>577</v>
      </c>
      <c r="G150" s="29" t="s">
        <v>651</v>
      </c>
      <c r="H150" s="20"/>
      <c r="I150" s="20" t="s">
        <v>601</v>
      </c>
      <c r="J150" s="29" t="s">
        <v>829</v>
      </c>
    </row>
    <row r="151" customHeight="1" spans="1:10">
      <c r="A151" s="139"/>
      <c r="B151" s="20" t="s">
        <v>176</v>
      </c>
      <c r="C151" s="20" t="s">
        <v>587</v>
      </c>
      <c r="D151" s="20" t="s">
        <v>588</v>
      </c>
      <c r="E151" s="29" t="s">
        <v>830</v>
      </c>
      <c r="F151" s="20" t="s">
        <v>806</v>
      </c>
      <c r="G151" s="29" t="s">
        <v>591</v>
      </c>
      <c r="H151" s="20" t="s">
        <v>831</v>
      </c>
      <c r="I151" s="20" t="s">
        <v>580</v>
      </c>
      <c r="J151" s="29" t="s">
        <v>832</v>
      </c>
    </row>
    <row r="152" ht="24" customHeight="1" spans="1:10">
      <c r="A152" s="139" t="s">
        <v>508</v>
      </c>
      <c r="B152" s="20" t="s">
        <v>178</v>
      </c>
      <c r="C152" s="20" t="s">
        <v>574</v>
      </c>
      <c r="D152" s="20" t="s">
        <v>594</v>
      </c>
      <c r="E152" s="29" t="s">
        <v>833</v>
      </c>
      <c r="F152" s="20" t="s">
        <v>590</v>
      </c>
      <c r="G152" s="29" t="s">
        <v>823</v>
      </c>
      <c r="H152" s="20" t="s">
        <v>597</v>
      </c>
      <c r="I152" s="20" t="s">
        <v>580</v>
      </c>
      <c r="J152" s="29" t="s">
        <v>178</v>
      </c>
    </row>
    <row r="153" customHeight="1" spans="1:10">
      <c r="A153" s="139"/>
      <c r="B153" s="20" t="s">
        <v>178</v>
      </c>
      <c r="C153" s="20" t="s">
        <v>582</v>
      </c>
      <c r="D153" s="20" t="s">
        <v>598</v>
      </c>
      <c r="E153" s="29" t="s">
        <v>834</v>
      </c>
      <c r="F153" s="20" t="s">
        <v>590</v>
      </c>
      <c r="G153" s="29" t="s">
        <v>823</v>
      </c>
      <c r="H153" s="20" t="s">
        <v>579</v>
      </c>
      <c r="I153" s="20" t="s">
        <v>580</v>
      </c>
      <c r="J153" s="29" t="s">
        <v>178</v>
      </c>
    </row>
    <row r="154" customHeight="1" spans="1:10">
      <c r="A154" s="139"/>
      <c r="B154" s="20" t="s">
        <v>178</v>
      </c>
      <c r="C154" s="20" t="s">
        <v>587</v>
      </c>
      <c r="D154" s="20" t="s">
        <v>588</v>
      </c>
      <c r="E154" s="29" t="s">
        <v>835</v>
      </c>
      <c r="F154" s="20" t="s">
        <v>590</v>
      </c>
      <c r="G154" s="29" t="s">
        <v>591</v>
      </c>
      <c r="H154" s="20" t="s">
        <v>579</v>
      </c>
      <c r="I154" s="20" t="s">
        <v>580</v>
      </c>
      <c r="J154" s="29" t="s">
        <v>178</v>
      </c>
    </row>
    <row r="155" ht="19" customHeight="1" spans="1:10">
      <c r="A155" s="138" t="s">
        <v>83</v>
      </c>
      <c r="B155" s="23"/>
      <c r="C155" s="23"/>
      <c r="D155" s="23"/>
      <c r="E155" s="23"/>
      <c r="F155" s="23"/>
      <c r="G155" s="23"/>
      <c r="H155" s="23"/>
      <c r="I155" s="23"/>
      <c r="J155" s="23"/>
    </row>
    <row r="156" customHeight="1" spans="1:10">
      <c r="A156" s="139" t="s">
        <v>532</v>
      </c>
      <c r="B156" s="20" t="s">
        <v>836</v>
      </c>
      <c r="C156" s="20" t="s">
        <v>574</v>
      </c>
      <c r="D156" s="20" t="s">
        <v>812</v>
      </c>
      <c r="E156" s="29" t="s">
        <v>813</v>
      </c>
      <c r="F156" s="20" t="s">
        <v>577</v>
      </c>
      <c r="G156" s="29" t="s">
        <v>837</v>
      </c>
      <c r="H156" s="20" t="s">
        <v>691</v>
      </c>
      <c r="I156" s="20" t="s">
        <v>580</v>
      </c>
      <c r="J156" s="29" t="s">
        <v>838</v>
      </c>
    </row>
    <row r="157" customHeight="1" spans="1:10">
      <c r="A157" s="139"/>
      <c r="B157" s="20" t="s">
        <v>836</v>
      </c>
      <c r="C157" s="20" t="s">
        <v>582</v>
      </c>
      <c r="D157" s="20" t="s">
        <v>763</v>
      </c>
      <c r="E157" s="29" t="s">
        <v>839</v>
      </c>
      <c r="F157" s="20" t="s">
        <v>577</v>
      </c>
      <c r="G157" s="29" t="s">
        <v>837</v>
      </c>
      <c r="H157" s="20" t="s">
        <v>691</v>
      </c>
      <c r="I157" s="20" t="s">
        <v>580</v>
      </c>
      <c r="J157" s="29" t="s">
        <v>840</v>
      </c>
    </row>
    <row r="158" customHeight="1" spans="1:10">
      <c r="A158" s="139"/>
      <c r="B158" s="20" t="s">
        <v>836</v>
      </c>
      <c r="C158" s="20" t="s">
        <v>587</v>
      </c>
      <c r="D158" s="20" t="s">
        <v>588</v>
      </c>
      <c r="E158" s="29" t="s">
        <v>646</v>
      </c>
      <c r="F158" s="20" t="s">
        <v>577</v>
      </c>
      <c r="G158" s="29" t="s">
        <v>591</v>
      </c>
      <c r="H158" s="20" t="s">
        <v>841</v>
      </c>
      <c r="I158" s="20" t="s">
        <v>580</v>
      </c>
      <c r="J158" s="29" t="s">
        <v>842</v>
      </c>
    </row>
    <row r="159" customHeight="1" spans="1:10">
      <c r="A159" s="139" t="s">
        <v>530</v>
      </c>
      <c r="B159" s="20" t="s">
        <v>843</v>
      </c>
      <c r="C159" s="20" t="s">
        <v>574</v>
      </c>
      <c r="D159" s="20" t="s">
        <v>594</v>
      </c>
      <c r="E159" s="29" t="s">
        <v>844</v>
      </c>
      <c r="F159" s="20" t="s">
        <v>577</v>
      </c>
      <c r="G159" s="29" t="s">
        <v>118</v>
      </c>
      <c r="H159" s="20" t="s">
        <v>845</v>
      </c>
      <c r="I159" s="20" t="s">
        <v>580</v>
      </c>
      <c r="J159" s="29" t="s">
        <v>846</v>
      </c>
    </row>
    <row r="160" customHeight="1" spans="1:10">
      <c r="A160" s="139"/>
      <c r="B160" s="20" t="s">
        <v>843</v>
      </c>
      <c r="C160" s="20" t="s">
        <v>582</v>
      </c>
      <c r="D160" s="20" t="s">
        <v>763</v>
      </c>
      <c r="E160" s="29" t="s">
        <v>839</v>
      </c>
      <c r="F160" s="20" t="s">
        <v>577</v>
      </c>
      <c r="G160" s="29" t="s">
        <v>843</v>
      </c>
      <c r="H160" s="20" t="s">
        <v>691</v>
      </c>
      <c r="I160" s="20" t="s">
        <v>580</v>
      </c>
      <c r="J160" s="29" t="s">
        <v>847</v>
      </c>
    </row>
    <row r="161" customHeight="1" spans="1:10">
      <c r="A161" s="139"/>
      <c r="B161" s="20" t="s">
        <v>843</v>
      </c>
      <c r="C161" s="20" t="s">
        <v>587</v>
      </c>
      <c r="D161" s="20" t="s">
        <v>588</v>
      </c>
      <c r="E161" s="29" t="s">
        <v>646</v>
      </c>
      <c r="F161" s="20" t="s">
        <v>577</v>
      </c>
      <c r="G161" s="29" t="s">
        <v>578</v>
      </c>
      <c r="H161" s="20" t="s">
        <v>579</v>
      </c>
      <c r="I161" s="20" t="s">
        <v>580</v>
      </c>
      <c r="J161" s="29" t="s">
        <v>848</v>
      </c>
    </row>
    <row r="162" customHeight="1" spans="1:10">
      <c r="A162" s="139" t="s">
        <v>534</v>
      </c>
      <c r="B162" s="20" t="s">
        <v>849</v>
      </c>
      <c r="C162" s="20" t="s">
        <v>574</v>
      </c>
      <c r="D162" s="20" t="s">
        <v>594</v>
      </c>
      <c r="E162" s="29" t="s">
        <v>850</v>
      </c>
      <c r="F162" s="20" t="s">
        <v>590</v>
      </c>
      <c r="G162" s="29" t="s">
        <v>851</v>
      </c>
      <c r="H162" s="20" t="s">
        <v>852</v>
      </c>
      <c r="I162" s="20" t="s">
        <v>580</v>
      </c>
      <c r="J162" s="29" t="s">
        <v>853</v>
      </c>
    </row>
    <row r="163" customHeight="1" spans="1:10">
      <c r="A163" s="139"/>
      <c r="B163" s="20" t="s">
        <v>849</v>
      </c>
      <c r="C163" s="20" t="s">
        <v>582</v>
      </c>
      <c r="D163" s="20" t="s">
        <v>583</v>
      </c>
      <c r="E163" s="29" t="s">
        <v>854</v>
      </c>
      <c r="F163" s="20" t="s">
        <v>590</v>
      </c>
      <c r="G163" s="29" t="s">
        <v>111</v>
      </c>
      <c r="H163" s="20" t="s">
        <v>855</v>
      </c>
      <c r="I163" s="20" t="s">
        <v>580</v>
      </c>
      <c r="J163" s="29" t="s">
        <v>856</v>
      </c>
    </row>
    <row r="164" customHeight="1" spans="1:10">
      <c r="A164" s="139"/>
      <c r="B164" s="20" t="s">
        <v>849</v>
      </c>
      <c r="C164" s="20" t="s">
        <v>587</v>
      </c>
      <c r="D164" s="20" t="s">
        <v>588</v>
      </c>
      <c r="E164" s="29" t="s">
        <v>857</v>
      </c>
      <c r="F164" s="20" t="s">
        <v>590</v>
      </c>
      <c r="G164" s="29" t="s">
        <v>591</v>
      </c>
      <c r="H164" s="20" t="s">
        <v>579</v>
      </c>
      <c r="I164" s="20" t="s">
        <v>580</v>
      </c>
      <c r="J164" s="29" t="s">
        <v>858</v>
      </c>
    </row>
    <row r="165" customHeight="1" spans="1:10">
      <c r="A165" s="139" t="s">
        <v>540</v>
      </c>
      <c r="B165" s="20" t="s">
        <v>859</v>
      </c>
      <c r="C165" s="20" t="s">
        <v>574</v>
      </c>
      <c r="D165" s="20" t="s">
        <v>812</v>
      </c>
      <c r="E165" s="29" t="s">
        <v>813</v>
      </c>
      <c r="F165" s="20" t="s">
        <v>577</v>
      </c>
      <c r="G165" s="29" t="s">
        <v>859</v>
      </c>
      <c r="H165" s="20" t="s">
        <v>691</v>
      </c>
      <c r="I165" s="20" t="s">
        <v>580</v>
      </c>
      <c r="J165" s="29" t="s">
        <v>860</v>
      </c>
    </row>
    <row r="166" customHeight="1" spans="1:10">
      <c r="A166" s="139"/>
      <c r="B166" s="20" t="s">
        <v>859</v>
      </c>
      <c r="C166" s="20" t="s">
        <v>582</v>
      </c>
      <c r="D166" s="20" t="s">
        <v>763</v>
      </c>
      <c r="E166" s="29" t="s">
        <v>861</v>
      </c>
      <c r="F166" s="20" t="s">
        <v>577</v>
      </c>
      <c r="G166" s="29" t="s">
        <v>862</v>
      </c>
      <c r="H166" s="20" t="s">
        <v>691</v>
      </c>
      <c r="I166" s="20" t="s">
        <v>580</v>
      </c>
      <c r="J166" s="29" t="s">
        <v>863</v>
      </c>
    </row>
    <row r="167" customHeight="1" spans="1:10">
      <c r="A167" s="139"/>
      <c r="B167" s="20" t="s">
        <v>859</v>
      </c>
      <c r="C167" s="20" t="s">
        <v>587</v>
      </c>
      <c r="D167" s="20" t="s">
        <v>588</v>
      </c>
      <c r="E167" s="29" t="s">
        <v>646</v>
      </c>
      <c r="F167" s="20" t="s">
        <v>577</v>
      </c>
      <c r="G167" s="29" t="s">
        <v>591</v>
      </c>
      <c r="H167" s="20" t="s">
        <v>579</v>
      </c>
      <c r="I167" s="20" t="s">
        <v>580</v>
      </c>
      <c r="J167" s="29" t="s">
        <v>864</v>
      </c>
    </row>
    <row r="168" customHeight="1" spans="1:10">
      <c r="A168" s="139" t="s">
        <v>522</v>
      </c>
      <c r="B168" s="20" t="s">
        <v>865</v>
      </c>
      <c r="C168" s="20" t="s">
        <v>574</v>
      </c>
      <c r="D168" s="20" t="s">
        <v>608</v>
      </c>
      <c r="E168" s="29" t="s">
        <v>866</v>
      </c>
      <c r="F168" s="20" t="s">
        <v>577</v>
      </c>
      <c r="G168" s="29" t="s">
        <v>118</v>
      </c>
      <c r="H168" s="20" t="s">
        <v>845</v>
      </c>
      <c r="I168" s="20" t="s">
        <v>580</v>
      </c>
      <c r="J168" s="29" t="s">
        <v>867</v>
      </c>
    </row>
    <row r="169" customHeight="1" spans="1:10">
      <c r="A169" s="139"/>
      <c r="B169" s="20" t="s">
        <v>865</v>
      </c>
      <c r="C169" s="20" t="s">
        <v>582</v>
      </c>
      <c r="D169" s="20" t="s">
        <v>763</v>
      </c>
      <c r="E169" s="29" t="s">
        <v>839</v>
      </c>
      <c r="F169" s="20" t="s">
        <v>577</v>
      </c>
      <c r="G169" s="29" t="s">
        <v>865</v>
      </c>
      <c r="H169" s="20" t="s">
        <v>691</v>
      </c>
      <c r="I169" s="20" t="s">
        <v>580</v>
      </c>
      <c r="J169" s="29" t="s">
        <v>868</v>
      </c>
    </row>
    <row r="170" customHeight="1" spans="1:10">
      <c r="A170" s="139"/>
      <c r="B170" s="20" t="s">
        <v>865</v>
      </c>
      <c r="C170" s="20" t="s">
        <v>587</v>
      </c>
      <c r="D170" s="20" t="s">
        <v>588</v>
      </c>
      <c r="E170" s="29" t="s">
        <v>646</v>
      </c>
      <c r="F170" s="20" t="s">
        <v>577</v>
      </c>
      <c r="G170" s="29" t="s">
        <v>578</v>
      </c>
      <c r="H170" s="20" t="s">
        <v>579</v>
      </c>
      <c r="I170" s="20" t="s">
        <v>580</v>
      </c>
      <c r="J170" s="29" t="s">
        <v>869</v>
      </c>
    </row>
    <row r="171" customHeight="1" spans="1:10">
      <c r="A171" s="139" t="s">
        <v>524</v>
      </c>
      <c r="B171" s="20" t="s">
        <v>870</v>
      </c>
      <c r="C171" s="20" t="s">
        <v>574</v>
      </c>
      <c r="D171" s="20" t="s">
        <v>608</v>
      </c>
      <c r="E171" s="29" t="s">
        <v>871</v>
      </c>
      <c r="F171" s="20" t="s">
        <v>577</v>
      </c>
      <c r="G171" s="29" t="s">
        <v>872</v>
      </c>
      <c r="H171" s="20" t="s">
        <v>872</v>
      </c>
      <c r="I171" s="20" t="s">
        <v>601</v>
      </c>
      <c r="J171" s="29" t="s">
        <v>873</v>
      </c>
    </row>
    <row r="172" customHeight="1" spans="1:10">
      <c r="A172" s="139"/>
      <c r="B172" s="20" t="s">
        <v>870</v>
      </c>
      <c r="C172" s="20" t="s">
        <v>582</v>
      </c>
      <c r="D172" s="20" t="s">
        <v>763</v>
      </c>
      <c r="E172" s="29" t="s">
        <v>874</v>
      </c>
      <c r="F172" s="20" t="s">
        <v>577</v>
      </c>
      <c r="G172" s="29" t="s">
        <v>870</v>
      </c>
      <c r="H172" s="20" t="s">
        <v>691</v>
      </c>
      <c r="I172" s="20" t="s">
        <v>580</v>
      </c>
      <c r="J172" s="29" t="s">
        <v>875</v>
      </c>
    </row>
    <row r="173" customHeight="1" spans="1:10">
      <c r="A173" s="139"/>
      <c r="B173" s="20" t="s">
        <v>870</v>
      </c>
      <c r="C173" s="20" t="s">
        <v>587</v>
      </c>
      <c r="D173" s="20" t="s">
        <v>588</v>
      </c>
      <c r="E173" s="29" t="s">
        <v>646</v>
      </c>
      <c r="F173" s="20" t="s">
        <v>766</v>
      </c>
      <c r="G173" s="29" t="s">
        <v>606</v>
      </c>
      <c r="H173" s="20" t="s">
        <v>579</v>
      </c>
      <c r="I173" s="20" t="s">
        <v>580</v>
      </c>
      <c r="J173" s="29" t="s">
        <v>876</v>
      </c>
    </row>
    <row r="174" customHeight="1" spans="1:10">
      <c r="A174" s="139" t="s">
        <v>536</v>
      </c>
      <c r="B174" s="20" t="s">
        <v>877</v>
      </c>
      <c r="C174" s="20" t="s">
        <v>574</v>
      </c>
      <c r="D174" s="20" t="s">
        <v>608</v>
      </c>
      <c r="E174" s="29" t="s">
        <v>878</v>
      </c>
      <c r="F174" s="20" t="s">
        <v>879</v>
      </c>
      <c r="G174" s="29" t="s">
        <v>880</v>
      </c>
      <c r="H174" s="20" t="s">
        <v>881</v>
      </c>
      <c r="I174" s="20" t="s">
        <v>580</v>
      </c>
      <c r="J174" s="29" t="s">
        <v>882</v>
      </c>
    </row>
    <row r="175" customHeight="1" spans="1:10">
      <c r="A175" s="139"/>
      <c r="B175" s="20" t="s">
        <v>877</v>
      </c>
      <c r="C175" s="20" t="s">
        <v>582</v>
      </c>
      <c r="D175" s="20" t="s">
        <v>583</v>
      </c>
      <c r="E175" s="29" t="s">
        <v>883</v>
      </c>
      <c r="F175" s="20" t="s">
        <v>577</v>
      </c>
      <c r="G175" s="29" t="s">
        <v>648</v>
      </c>
      <c r="H175" s="20" t="s">
        <v>855</v>
      </c>
      <c r="I175" s="20" t="s">
        <v>580</v>
      </c>
      <c r="J175" s="29" t="s">
        <v>884</v>
      </c>
    </row>
    <row r="176" customHeight="1" spans="1:10">
      <c r="A176" s="139"/>
      <c r="B176" s="20" t="s">
        <v>877</v>
      </c>
      <c r="C176" s="20" t="s">
        <v>587</v>
      </c>
      <c r="D176" s="20" t="s">
        <v>588</v>
      </c>
      <c r="E176" s="29" t="s">
        <v>857</v>
      </c>
      <c r="F176" s="20" t="s">
        <v>590</v>
      </c>
      <c r="G176" s="29" t="s">
        <v>591</v>
      </c>
      <c r="H176" s="20" t="s">
        <v>579</v>
      </c>
      <c r="I176" s="20" t="s">
        <v>580</v>
      </c>
      <c r="J176" s="29" t="s">
        <v>885</v>
      </c>
    </row>
    <row r="177" customHeight="1" spans="1:10">
      <c r="A177" s="139" t="s">
        <v>544</v>
      </c>
      <c r="B177" s="20" t="s">
        <v>886</v>
      </c>
      <c r="C177" s="20" t="s">
        <v>574</v>
      </c>
      <c r="D177" s="20" t="s">
        <v>608</v>
      </c>
      <c r="E177" s="29" t="s">
        <v>887</v>
      </c>
      <c r="F177" s="20" t="s">
        <v>879</v>
      </c>
      <c r="G177" s="29" t="s">
        <v>888</v>
      </c>
      <c r="H177" s="20" t="s">
        <v>855</v>
      </c>
      <c r="I177" s="20" t="s">
        <v>580</v>
      </c>
      <c r="J177" s="29" t="s">
        <v>889</v>
      </c>
    </row>
    <row r="178" customHeight="1" spans="1:10">
      <c r="A178" s="139"/>
      <c r="B178" s="20" t="s">
        <v>886</v>
      </c>
      <c r="C178" s="20" t="s">
        <v>582</v>
      </c>
      <c r="D178" s="20" t="s">
        <v>598</v>
      </c>
      <c r="E178" s="29" t="s">
        <v>890</v>
      </c>
      <c r="F178" s="20" t="s">
        <v>577</v>
      </c>
      <c r="G178" s="29" t="s">
        <v>891</v>
      </c>
      <c r="H178" s="20" t="s">
        <v>639</v>
      </c>
      <c r="I178" s="20" t="s">
        <v>580</v>
      </c>
      <c r="J178" s="29" t="s">
        <v>892</v>
      </c>
    </row>
    <row r="179" customHeight="1" spans="1:10">
      <c r="A179" s="139"/>
      <c r="B179" s="20" t="s">
        <v>886</v>
      </c>
      <c r="C179" s="20" t="s">
        <v>587</v>
      </c>
      <c r="D179" s="20" t="s">
        <v>588</v>
      </c>
      <c r="E179" s="29" t="s">
        <v>646</v>
      </c>
      <c r="F179" s="20" t="s">
        <v>577</v>
      </c>
      <c r="G179" s="29" t="s">
        <v>591</v>
      </c>
      <c r="H179" s="20" t="s">
        <v>579</v>
      </c>
      <c r="I179" s="20" t="s">
        <v>580</v>
      </c>
      <c r="J179" s="29" t="s">
        <v>893</v>
      </c>
    </row>
    <row r="180" customHeight="1" spans="1:10">
      <c r="A180" s="139" t="s">
        <v>528</v>
      </c>
      <c r="B180" s="20" t="s">
        <v>894</v>
      </c>
      <c r="C180" s="20" t="s">
        <v>574</v>
      </c>
      <c r="D180" s="20" t="s">
        <v>608</v>
      </c>
      <c r="E180" s="29" t="s">
        <v>866</v>
      </c>
      <c r="F180" s="20" t="s">
        <v>577</v>
      </c>
      <c r="G180" s="29" t="s">
        <v>118</v>
      </c>
      <c r="H180" s="20" t="s">
        <v>845</v>
      </c>
      <c r="I180" s="20" t="s">
        <v>580</v>
      </c>
      <c r="J180" s="29" t="s">
        <v>895</v>
      </c>
    </row>
    <row r="181" customHeight="1" spans="1:10">
      <c r="A181" s="139"/>
      <c r="B181" s="20" t="s">
        <v>894</v>
      </c>
      <c r="C181" s="20" t="s">
        <v>582</v>
      </c>
      <c r="D181" s="20" t="s">
        <v>763</v>
      </c>
      <c r="E181" s="29" t="s">
        <v>896</v>
      </c>
      <c r="F181" s="20" t="s">
        <v>577</v>
      </c>
      <c r="G181" s="29" t="s">
        <v>894</v>
      </c>
      <c r="H181" s="20" t="s">
        <v>691</v>
      </c>
      <c r="I181" s="20" t="s">
        <v>580</v>
      </c>
      <c r="J181" s="29" t="s">
        <v>897</v>
      </c>
    </row>
    <row r="182" customHeight="1" spans="1:10">
      <c r="A182" s="139"/>
      <c r="B182" s="20" t="s">
        <v>894</v>
      </c>
      <c r="C182" s="20" t="s">
        <v>587</v>
      </c>
      <c r="D182" s="20" t="s">
        <v>588</v>
      </c>
      <c r="E182" s="29" t="s">
        <v>646</v>
      </c>
      <c r="F182" s="20" t="s">
        <v>577</v>
      </c>
      <c r="G182" s="29" t="s">
        <v>578</v>
      </c>
      <c r="H182" s="20" t="s">
        <v>579</v>
      </c>
      <c r="I182" s="20" t="s">
        <v>580</v>
      </c>
      <c r="J182" s="29" t="s">
        <v>898</v>
      </c>
    </row>
    <row r="183" customHeight="1" spans="1:10">
      <c r="A183" s="138" t="s">
        <v>91</v>
      </c>
      <c r="B183" s="20"/>
      <c r="C183" s="20"/>
      <c r="D183" s="20"/>
      <c r="E183" s="29"/>
      <c r="F183" s="20"/>
      <c r="G183" s="29"/>
      <c r="H183" s="20"/>
      <c r="I183" s="20"/>
      <c r="J183" s="29"/>
    </row>
    <row r="184" customHeight="1" spans="1:10">
      <c r="A184" s="139" t="s">
        <v>559</v>
      </c>
      <c r="B184" s="20" t="s">
        <v>899</v>
      </c>
      <c r="C184" s="20" t="s">
        <v>574</v>
      </c>
      <c r="D184" s="20" t="s">
        <v>594</v>
      </c>
      <c r="E184" s="29" t="s">
        <v>900</v>
      </c>
      <c r="F184" s="20" t="s">
        <v>577</v>
      </c>
      <c r="G184" s="29" t="s">
        <v>648</v>
      </c>
      <c r="H184" s="20" t="s">
        <v>619</v>
      </c>
      <c r="I184" s="20" t="s">
        <v>580</v>
      </c>
      <c r="J184" s="29" t="s">
        <v>901</v>
      </c>
    </row>
    <row r="185" customHeight="1" spans="1:10">
      <c r="A185" s="139"/>
      <c r="B185" s="20" t="s">
        <v>899</v>
      </c>
      <c r="C185" s="20" t="s">
        <v>582</v>
      </c>
      <c r="D185" s="20" t="s">
        <v>583</v>
      </c>
      <c r="E185" s="29" t="s">
        <v>902</v>
      </c>
      <c r="F185" s="20" t="s">
        <v>577</v>
      </c>
      <c r="G185" s="29" t="s">
        <v>903</v>
      </c>
      <c r="H185" s="20"/>
      <c r="I185" s="20" t="s">
        <v>601</v>
      </c>
      <c r="J185" s="29" t="s">
        <v>901</v>
      </c>
    </row>
    <row r="186" customHeight="1" spans="1:10">
      <c r="A186" s="139"/>
      <c r="B186" s="20" t="s">
        <v>899</v>
      </c>
      <c r="C186" s="20" t="s">
        <v>587</v>
      </c>
      <c r="D186" s="20" t="s">
        <v>588</v>
      </c>
      <c r="E186" s="29" t="s">
        <v>589</v>
      </c>
      <c r="F186" s="20" t="s">
        <v>590</v>
      </c>
      <c r="G186" s="29" t="s">
        <v>602</v>
      </c>
      <c r="H186" s="20" t="s">
        <v>579</v>
      </c>
      <c r="I186" s="20" t="s">
        <v>580</v>
      </c>
      <c r="J186" s="29" t="s">
        <v>901</v>
      </c>
    </row>
    <row r="187" customHeight="1" spans="1:10">
      <c r="A187" s="138" t="s">
        <v>87</v>
      </c>
      <c r="B187" s="23"/>
      <c r="C187" s="23"/>
      <c r="D187" s="23"/>
      <c r="E187" s="23"/>
      <c r="F187" s="23"/>
      <c r="G187" s="23"/>
      <c r="H187" s="23"/>
      <c r="I187" s="23"/>
      <c r="J187" s="23"/>
    </row>
    <row r="188" customHeight="1" spans="1:10">
      <c r="A188" s="139" t="s">
        <v>550</v>
      </c>
      <c r="B188" s="20" t="s">
        <v>904</v>
      </c>
      <c r="C188" s="20" t="s">
        <v>574</v>
      </c>
      <c r="D188" s="20" t="s">
        <v>575</v>
      </c>
      <c r="E188" s="29" t="s">
        <v>905</v>
      </c>
      <c r="F188" s="20" t="s">
        <v>806</v>
      </c>
      <c r="G188" s="29" t="s">
        <v>906</v>
      </c>
      <c r="H188" s="20" t="s">
        <v>579</v>
      </c>
      <c r="I188" s="20" t="s">
        <v>580</v>
      </c>
      <c r="J188" s="29" t="s">
        <v>907</v>
      </c>
    </row>
    <row r="189" customHeight="1" spans="1:10">
      <c r="A189" s="139"/>
      <c r="B189" s="20" t="s">
        <v>904</v>
      </c>
      <c r="C189" s="20" t="s">
        <v>582</v>
      </c>
      <c r="D189" s="20" t="s">
        <v>598</v>
      </c>
      <c r="E189" s="29" t="s">
        <v>908</v>
      </c>
      <c r="F189" s="20" t="s">
        <v>577</v>
      </c>
      <c r="G189" s="29" t="s">
        <v>909</v>
      </c>
      <c r="H189" s="20"/>
      <c r="I189" s="20" t="s">
        <v>601</v>
      </c>
      <c r="J189" s="29" t="s">
        <v>910</v>
      </c>
    </row>
    <row r="190" customHeight="1" spans="1:10">
      <c r="A190" s="139"/>
      <c r="B190" s="20" t="s">
        <v>904</v>
      </c>
      <c r="C190" s="20" t="s">
        <v>587</v>
      </c>
      <c r="D190" s="20" t="s">
        <v>588</v>
      </c>
      <c r="E190" s="29" t="s">
        <v>911</v>
      </c>
      <c r="F190" s="20" t="s">
        <v>577</v>
      </c>
      <c r="G190" s="29" t="s">
        <v>602</v>
      </c>
      <c r="H190" s="20" t="s">
        <v>579</v>
      </c>
      <c r="I190" s="20" t="s">
        <v>580</v>
      </c>
      <c r="J190" s="29" t="s">
        <v>912</v>
      </c>
    </row>
    <row r="191" customHeight="1" spans="1:10">
      <c r="A191" s="138" t="s">
        <v>85</v>
      </c>
      <c r="B191" s="23"/>
      <c r="C191" s="23"/>
      <c r="D191" s="23"/>
      <c r="E191" s="23"/>
      <c r="F191" s="23"/>
      <c r="G191" s="23"/>
      <c r="H191" s="23"/>
      <c r="I191" s="23"/>
      <c r="J191" s="23"/>
    </row>
    <row r="192" customHeight="1" spans="1:10">
      <c r="A192" s="139" t="s">
        <v>546</v>
      </c>
      <c r="B192" s="20" t="s">
        <v>913</v>
      </c>
      <c r="C192" s="20" t="s">
        <v>574</v>
      </c>
      <c r="D192" s="20" t="s">
        <v>594</v>
      </c>
      <c r="E192" s="29" t="s">
        <v>914</v>
      </c>
      <c r="F192" s="20" t="s">
        <v>577</v>
      </c>
      <c r="G192" s="29" t="s">
        <v>915</v>
      </c>
      <c r="H192" s="20" t="s">
        <v>639</v>
      </c>
      <c r="I192" s="20" t="s">
        <v>580</v>
      </c>
      <c r="J192" s="29" t="s">
        <v>913</v>
      </c>
    </row>
    <row r="193" customHeight="1" spans="1:10">
      <c r="A193" s="139"/>
      <c r="B193" s="20" t="s">
        <v>913</v>
      </c>
      <c r="C193" s="20" t="s">
        <v>582</v>
      </c>
      <c r="D193" s="20" t="s">
        <v>763</v>
      </c>
      <c r="E193" s="29" t="s">
        <v>916</v>
      </c>
      <c r="F193" s="20" t="s">
        <v>766</v>
      </c>
      <c r="G193" s="29" t="s">
        <v>917</v>
      </c>
      <c r="H193" s="20" t="s">
        <v>918</v>
      </c>
      <c r="I193" s="20" t="s">
        <v>601</v>
      </c>
      <c r="J193" s="29" t="s">
        <v>913</v>
      </c>
    </row>
    <row r="194" ht="16" customHeight="1" spans="1:10">
      <c r="A194" s="139"/>
      <c r="B194" s="20" t="s">
        <v>913</v>
      </c>
      <c r="C194" s="20" t="s">
        <v>587</v>
      </c>
      <c r="D194" s="20" t="s">
        <v>588</v>
      </c>
      <c r="E194" s="29" t="s">
        <v>919</v>
      </c>
      <c r="F194" s="20" t="s">
        <v>766</v>
      </c>
      <c r="G194" s="29" t="s">
        <v>676</v>
      </c>
      <c r="H194" s="20" t="s">
        <v>579</v>
      </c>
      <c r="I194" s="20" t="s">
        <v>601</v>
      </c>
      <c r="J194" s="29" t="s">
        <v>913</v>
      </c>
    </row>
    <row r="195" ht="24" customHeight="1" spans="1:10">
      <c r="A195" s="139" t="s">
        <v>548</v>
      </c>
      <c r="B195" s="20" t="s">
        <v>920</v>
      </c>
      <c r="C195" s="20" t="s">
        <v>574</v>
      </c>
      <c r="D195" s="20" t="s">
        <v>594</v>
      </c>
      <c r="E195" s="29" t="s">
        <v>796</v>
      </c>
      <c r="F195" s="20" t="s">
        <v>577</v>
      </c>
      <c r="G195" s="29" t="s">
        <v>921</v>
      </c>
      <c r="H195" s="20" t="s">
        <v>639</v>
      </c>
      <c r="I195" s="20" t="s">
        <v>580</v>
      </c>
      <c r="J195" s="29" t="s">
        <v>922</v>
      </c>
    </row>
    <row r="196" ht="24" customHeight="1" spans="1:10">
      <c r="A196" s="139"/>
      <c r="B196" s="20" t="s">
        <v>920</v>
      </c>
      <c r="C196" s="20" t="s">
        <v>582</v>
      </c>
      <c r="D196" s="20" t="s">
        <v>583</v>
      </c>
      <c r="E196" s="29" t="s">
        <v>613</v>
      </c>
      <c r="F196" s="20" t="s">
        <v>577</v>
      </c>
      <c r="G196" s="29" t="s">
        <v>614</v>
      </c>
      <c r="H196" s="20" t="s">
        <v>579</v>
      </c>
      <c r="I196" s="20" t="s">
        <v>601</v>
      </c>
      <c r="J196" s="29" t="s">
        <v>922</v>
      </c>
    </row>
    <row r="197" ht="24" customHeight="1" spans="1:10">
      <c r="A197" s="139"/>
      <c r="B197" s="20" t="s">
        <v>920</v>
      </c>
      <c r="C197" s="20" t="s">
        <v>587</v>
      </c>
      <c r="D197" s="20" t="s">
        <v>588</v>
      </c>
      <c r="E197" s="29" t="s">
        <v>616</v>
      </c>
      <c r="F197" s="20" t="s">
        <v>577</v>
      </c>
      <c r="G197" s="29" t="s">
        <v>923</v>
      </c>
      <c r="H197" s="20" t="s">
        <v>579</v>
      </c>
      <c r="I197" s="20" t="s">
        <v>601</v>
      </c>
      <c r="J197" s="29" t="s">
        <v>922</v>
      </c>
    </row>
    <row r="198" ht="24" customHeight="1" spans="1:10">
      <c r="A198" s="138" t="s">
        <v>95</v>
      </c>
      <c r="B198" s="23"/>
      <c r="C198" s="23"/>
      <c r="D198" s="23"/>
      <c r="E198" s="23"/>
      <c r="F198" s="23"/>
      <c r="G198" s="23"/>
      <c r="H198" s="23"/>
      <c r="I198" s="23"/>
      <c r="J198" s="23"/>
    </row>
    <row r="199" customHeight="1" spans="1:10">
      <c r="A199" s="139" t="s">
        <v>561</v>
      </c>
      <c r="B199" s="20" t="s">
        <v>924</v>
      </c>
      <c r="C199" s="20" t="s">
        <v>574</v>
      </c>
      <c r="D199" s="20" t="s">
        <v>594</v>
      </c>
      <c r="E199" s="29" t="s">
        <v>796</v>
      </c>
      <c r="F199" s="20" t="s">
        <v>577</v>
      </c>
      <c r="G199" s="29" t="s">
        <v>925</v>
      </c>
      <c r="H199" s="20" t="s">
        <v>926</v>
      </c>
      <c r="I199" s="20" t="s">
        <v>580</v>
      </c>
      <c r="J199" s="29" t="s">
        <v>798</v>
      </c>
    </row>
    <row r="200" customHeight="1" spans="1:10">
      <c r="A200" s="139"/>
      <c r="B200" s="20" t="s">
        <v>924</v>
      </c>
      <c r="C200" s="20" t="s">
        <v>582</v>
      </c>
      <c r="D200" s="20" t="s">
        <v>598</v>
      </c>
      <c r="E200" s="29" t="s">
        <v>613</v>
      </c>
      <c r="F200" s="20" t="s">
        <v>577</v>
      </c>
      <c r="G200" s="29" t="s">
        <v>614</v>
      </c>
      <c r="H200" s="20"/>
      <c r="I200" s="20" t="s">
        <v>601</v>
      </c>
      <c r="J200" s="29" t="s">
        <v>799</v>
      </c>
    </row>
    <row r="201" customHeight="1" spans="1:10">
      <c r="A201" s="139"/>
      <c r="B201" s="20" t="s">
        <v>924</v>
      </c>
      <c r="C201" s="20" t="s">
        <v>587</v>
      </c>
      <c r="D201" s="20" t="s">
        <v>588</v>
      </c>
      <c r="E201" s="29" t="s">
        <v>629</v>
      </c>
      <c r="F201" s="20" t="s">
        <v>590</v>
      </c>
      <c r="G201" s="29" t="s">
        <v>591</v>
      </c>
      <c r="H201" s="20" t="s">
        <v>579</v>
      </c>
      <c r="I201" s="20" t="s">
        <v>580</v>
      </c>
      <c r="J201" s="29" t="s">
        <v>800</v>
      </c>
    </row>
    <row r="202" customHeight="1" spans="1:10">
      <c r="A202" s="138" t="s">
        <v>93</v>
      </c>
      <c r="B202" s="23"/>
      <c r="C202" s="23"/>
      <c r="D202" s="23"/>
      <c r="E202" s="23"/>
      <c r="F202" s="23"/>
      <c r="G202" s="23"/>
      <c r="H202" s="23"/>
      <c r="I202" s="23"/>
      <c r="J202" s="23"/>
    </row>
    <row r="203" customHeight="1" spans="1:10">
      <c r="A203" s="139" t="s">
        <v>561</v>
      </c>
      <c r="B203" s="20" t="s">
        <v>924</v>
      </c>
      <c r="C203" s="20" t="s">
        <v>574</v>
      </c>
      <c r="D203" s="20" t="s">
        <v>575</v>
      </c>
      <c r="E203" s="29" t="s">
        <v>905</v>
      </c>
      <c r="F203" s="20" t="s">
        <v>806</v>
      </c>
      <c r="G203" s="29" t="s">
        <v>927</v>
      </c>
      <c r="H203" s="20" t="s">
        <v>579</v>
      </c>
      <c r="I203" s="20" t="s">
        <v>580</v>
      </c>
      <c r="J203" s="29" t="s">
        <v>928</v>
      </c>
    </row>
    <row r="204" customHeight="1" spans="1:10">
      <c r="A204" s="139"/>
      <c r="B204" s="20" t="s">
        <v>924</v>
      </c>
      <c r="C204" s="20" t="s">
        <v>582</v>
      </c>
      <c r="D204" s="20" t="s">
        <v>598</v>
      </c>
      <c r="E204" s="29" t="s">
        <v>908</v>
      </c>
      <c r="F204" s="20" t="s">
        <v>577</v>
      </c>
      <c r="G204" s="29" t="s">
        <v>909</v>
      </c>
      <c r="H204" s="20"/>
      <c r="I204" s="20" t="s">
        <v>601</v>
      </c>
      <c r="J204" s="29" t="s">
        <v>929</v>
      </c>
    </row>
    <row r="205" customHeight="1" spans="1:10">
      <c r="A205" s="139"/>
      <c r="B205" s="20" t="s">
        <v>924</v>
      </c>
      <c r="C205" s="20" t="s">
        <v>587</v>
      </c>
      <c r="D205" s="20" t="s">
        <v>588</v>
      </c>
      <c r="E205" s="29" t="s">
        <v>911</v>
      </c>
      <c r="F205" s="20" t="s">
        <v>590</v>
      </c>
      <c r="G205" s="29" t="s">
        <v>676</v>
      </c>
      <c r="H205" s="20" t="s">
        <v>579</v>
      </c>
      <c r="I205" s="20" t="s">
        <v>580</v>
      </c>
      <c r="J205" s="29" t="s">
        <v>930</v>
      </c>
    </row>
    <row r="206" customHeight="1" spans="1:10">
      <c r="A206" s="138" t="s">
        <v>89</v>
      </c>
      <c r="B206" s="23"/>
      <c r="C206" s="23"/>
      <c r="D206" s="23"/>
      <c r="E206" s="23"/>
      <c r="F206" s="23"/>
      <c r="G206" s="23"/>
      <c r="H206" s="23"/>
      <c r="I206" s="23"/>
      <c r="J206" s="23"/>
    </row>
    <row r="207" customHeight="1" spans="1:10">
      <c r="A207" s="139" t="s">
        <v>555</v>
      </c>
      <c r="B207" s="20" t="s">
        <v>931</v>
      </c>
      <c r="C207" s="20" t="s">
        <v>574</v>
      </c>
      <c r="D207" s="20" t="s">
        <v>575</v>
      </c>
      <c r="E207" s="29" t="s">
        <v>932</v>
      </c>
      <c r="F207" s="20" t="s">
        <v>806</v>
      </c>
      <c r="G207" s="29" t="s">
        <v>851</v>
      </c>
      <c r="H207" s="20" t="s">
        <v>579</v>
      </c>
      <c r="I207" s="20" t="s">
        <v>601</v>
      </c>
      <c r="J207" s="29" t="s">
        <v>933</v>
      </c>
    </row>
    <row r="208" customHeight="1" spans="1:10">
      <c r="A208" s="139"/>
      <c r="B208" s="20" t="s">
        <v>931</v>
      </c>
      <c r="C208" s="20" t="s">
        <v>582</v>
      </c>
      <c r="D208" s="20" t="s">
        <v>598</v>
      </c>
      <c r="E208" s="29" t="s">
        <v>908</v>
      </c>
      <c r="F208" s="20" t="s">
        <v>577</v>
      </c>
      <c r="G208" s="29" t="s">
        <v>934</v>
      </c>
      <c r="H208" s="20" t="s">
        <v>579</v>
      </c>
      <c r="I208" s="20" t="s">
        <v>580</v>
      </c>
      <c r="J208" s="29" t="s">
        <v>933</v>
      </c>
    </row>
    <row r="209" customHeight="1" spans="1:10">
      <c r="A209" s="139"/>
      <c r="B209" s="20" t="s">
        <v>931</v>
      </c>
      <c r="C209" s="20" t="s">
        <v>587</v>
      </c>
      <c r="D209" s="20" t="s">
        <v>588</v>
      </c>
      <c r="E209" s="29" t="s">
        <v>935</v>
      </c>
      <c r="F209" s="20" t="s">
        <v>577</v>
      </c>
      <c r="G209" s="29" t="s">
        <v>935</v>
      </c>
      <c r="H209" s="20" t="s">
        <v>579</v>
      </c>
      <c r="I209" s="20" t="s">
        <v>601</v>
      </c>
      <c r="J209" s="29" t="s">
        <v>933</v>
      </c>
    </row>
    <row r="210" customHeight="1" spans="1:10">
      <c r="A210" s="139" t="s">
        <v>557</v>
      </c>
      <c r="B210" s="20" t="s">
        <v>775</v>
      </c>
      <c r="C210" s="20" t="s">
        <v>574</v>
      </c>
      <c r="D210" s="20" t="s">
        <v>608</v>
      </c>
      <c r="E210" s="29" t="s">
        <v>784</v>
      </c>
      <c r="F210" s="20" t="s">
        <v>590</v>
      </c>
      <c r="G210" s="29" t="s">
        <v>591</v>
      </c>
      <c r="H210" s="20" t="s">
        <v>579</v>
      </c>
      <c r="I210" s="20" t="s">
        <v>601</v>
      </c>
      <c r="J210" s="29" t="s">
        <v>936</v>
      </c>
    </row>
    <row r="211" customHeight="1" spans="1:10">
      <c r="A211" s="139"/>
      <c r="B211" s="20" t="s">
        <v>775</v>
      </c>
      <c r="C211" s="20" t="s">
        <v>582</v>
      </c>
      <c r="D211" s="20" t="s">
        <v>598</v>
      </c>
      <c r="E211" s="29" t="s">
        <v>786</v>
      </c>
      <c r="F211" s="20" t="s">
        <v>577</v>
      </c>
      <c r="G211" s="29" t="s">
        <v>600</v>
      </c>
      <c r="H211" s="20" t="s">
        <v>855</v>
      </c>
      <c r="I211" s="20" t="s">
        <v>601</v>
      </c>
      <c r="J211" s="29" t="s">
        <v>937</v>
      </c>
    </row>
    <row r="212" customHeight="1" spans="1:10">
      <c r="A212" s="139"/>
      <c r="B212" s="20" t="s">
        <v>775</v>
      </c>
      <c r="C212" s="20" t="s">
        <v>587</v>
      </c>
      <c r="D212" s="20" t="s">
        <v>588</v>
      </c>
      <c r="E212" s="29" t="s">
        <v>741</v>
      </c>
      <c r="F212" s="20" t="s">
        <v>590</v>
      </c>
      <c r="G212" s="29" t="s">
        <v>591</v>
      </c>
      <c r="H212" s="20" t="s">
        <v>579</v>
      </c>
      <c r="I212" s="20" t="s">
        <v>580</v>
      </c>
      <c r="J212" s="29" t="s">
        <v>938</v>
      </c>
    </row>
    <row r="213" customHeight="1" spans="1:10">
      <c r="A213" s="139" t="s">
        <v>553</v>
      </c>
      <c r="B213" s="20" t="s">
        <v>775</v>
      </c>
      <c r="C213" s="20" t="s">
        <v>574</v>
      </c>
      <c r="D213" s="20" t="s">
        <v>594</v>
      </c>
      <c r="E213" s="29" t="s">
        <v>939</v>
      </c>
      <c r="F213" s="20" t="s">
        <v>577</v>
      </c>
      <c r="G213" s="29" t="s">
        <v>940</v>
      </c>
      <c r="H213" s="20" t="s">
        <v>691</v>
      </c>
      <c r="I213" s="20" t="s">
        <v>580</v>
      </c>
      <c r="J213" s="29" t="s">
        <v>941</v>
      </c>
    </row>
    <row r="214" customHeight="1" spans="1:10">
      <c r="A214" s="139"/>
      <c r="B214" s="20" t="s">
        <v>775</v>
      </c>
      <c r="C214" s="20" t="s">
        <v>582</v>
      </c>
      <c r="D214" s="20" t="s">
        <v>598</v>
      </c>
      <c r="E214" s="29" t="s">
        <v>613</v>
      </c>
      <c r="F214" s="20" t="s">
        <v>577</v>
      </c>
      <c r="G214" s="29" t="s">
        <v>614</v>
      </c>
      <c r="H214" s="20" t="s">
        <v>855</v>
      </c>
      <c r="I214" s="20" t="s">
        <v>580</v>
      </c>
      <c r="J214" s="29" t="s">
        <v>941</v>
      </c>
    </row>
    <row r="215" ht="28" customHeight="1" spans="1:10">
      <c r="A215" s="139"/>
      <c r="B215" s="20" t="s">
        <v>775</v>
      </c>
      <c r="C215" s="20" t="s">
        <v>587</v>
      </c>
      <c r="D215" s="20" t="s">
        <v>588</v>
      </c>
      <c r="E215" s="29" t="s">
        <v>941</v>
      </c>
      <c r="F215" s="20" t="s">
        <v>590</v>
      </c>
      <c r="G215" s="29" t="s">
        <v>591</v>
      </c>
      <c r="H215" s="20" t="s">
        <v>579</v>
      </c>
      <c r="I215" s="20" t="s">
        <v>601</v>
      </c>
      <c r="J215" s="29" t="s">
        <v>941</v>
      </c>
    </row>
  </sheetData>
  <mergeCells count="110">
    <mergeCell ref="A2:J2"/>
    <mergeCell ref="A3:H3"/>
    <mergeCell ref="A8:A10"/>
    <mergeCell ref="A11:A13"/>
    <mergeCell ref="A14:A18"/>
    <mergeCell ref="A19:A21"/>
    <mergeCell ref="A22:A26"/>
    <mergeCell ref="A28:A30"/>
    <mergeCell ref="A31:A33"/>
    <mergeCell ref="A34:A36"/>
    <mergeCell ref="A37:A39"/>
    <mergeCell ref="A40:A42"/>
    <mergeCell ref="A43:A45"/>
    <mergeCell ref="A46:A48"/>
    <mergeCell ref="A50:A53"/>
    <mergeCell ref="A54:A56"/>
    <mergeCell ref="A57:A59"/>
    <mergeCell ref="A60:A66"/>
    <mergeCell ref="A67:A71"/>
    <mergeCell ref="A72:A76"/>
    <mergeCell ref="A77:A86"/>
    <mergeCell ref="A87:A92"/>
    <mergeCell ref="A93:A98"/>
    <mergeCell ref="A99:A101"/>
    <mergeCell ref="A102:A106"/>
    <mergeCell ref="A108:A110"/>
    <mergeCell ref="A111:A113"/>
    <mergeCell ref="A114:A116"/>
    <mergeCell ref="A117:A119"/>
    <mergeCell ref="A121:A123"/>
    <mergeCell ref="A124:A126"/>
    <mergeCell ref="A127:A129"/>
    <mergeCell ref="A130:A132"/>
    <mergeCell ref="A133:A135"/>
    <mergeCell ref="A137:A143"/>
    <mergeCell ref="A144:A146"/>
    <mergeCell ref="A147:A151"/>
    <mergeCell ref="A152:A154"/>
    <mergeCell ref="A156:A158"/>
    <mergeCell ref="A159:A161"/>
    <mergeCell ref="A162:A164"/>
    <mergeCell ref="A165:A167"/>
    <mergeCell ref="A168:A170"/>
    <mergeCell ref="A171:A173"/>
    <mergeCell ref="A174:A176"/>
    <mergeCell ref="A177:A179"/>
    <mergeCell ref="A180:A182"/>
    <mergeCell ref="A184:A186"/>
    <mergeCell ref="A188:A190"/>
    <mergeCell ref="A192:A194"/>
    <mergeCell ref="A195:A197"/>
    <mergeCell ref="A199:A201"/>
    <mergeCell ref="A203:A205"/>
    <mergeCell ref="A207:A209"/>
    <mergeCell ref="A210:A212"/>
    <mergeCell ref="A213:A215"/>
    <mergeCell ref="B8:B10"/>
    <mergeCell ref="B11:B13"/>
    <mergeCell ref="B14:B18"/>
    <mergeCell ref="B19:B21"/>
    <mergeCell ref="B22:B26"/>
    <mergeCell ref="B28:B30"/>
    <mergeCell ref="B31:B33"/>
    <mergeCell ref="B34:B36"/>
    <mergeCell ref="B37:B39"/>
    <mergeCell ref="B40:B42"/>
    <mergeCell ref="B43:B45"/>
    <mergeCell ref="B46:B48"/>
    <mergeCell ref="B50:B53"/>
    <mergeCell ref="B54:B56"/>
    <mergeCell ref="B57:B59"/>
    <mergeCell ref="B60:B66"/>
    <mergeCell ref="B67:B71"/>
    <mergeCell ref="B72:B76"/>
    <mergeCell ref="B77:B86"/>
    <mergeCell ref="B87:B92"/>
    <mergeCell ref="B93:B98"/>
    <mergeCell ref="B99:B101"/>
    <mergeCell ref="B102:B106"/>
    <mergeCell ref="B108:B110"/>
    <mergeCell ref="B111:B113"/>
    <mergeCell ref="B114:B116"/>
    <mergeCell ref="B117:B119"/>
    <mergeCell ref="B121:B123"/>
    <mergeCell ref="B124:B126"/>
    <mergeCell ref="B127:B129"/>
    <mergeCell ref="B130:B132"/>
    <mergeCell ref="B133:B135"/>
    <mergeCell ref="B137:B143"/>
    <mergeCell ref="B144:B146"/>
    <mergeCell ref="B147:B151"/>
    <mergeCell ref="B152:B154"/>
    <mergeCell ref="B156:B158"/>
    <mergeCell ref="B159:B161"/>
    <mergeCell ref="B162:B164"/>
    <mergeCell ref="B165:B167"/>
    <mergeCell ref="B168:B170"/>
    <mergeCell ref="B171:B173"/>
    <mergeCell ref="B174:B176"/>
    <mergeCell ref="B177:B179"/>
    <mergeCell ref="B180:B182"/>
    <mergeCell ref="B184:B186"/>
    <mergeCell ref="B188:B190"/>
    <mergeCell ref="B192:B194"/>
    <mergeCell ref="B195:B197"/>
    <mergeCell ref="B199:B201"/>
    <mergeCell ref="B203:B205"/>
    <mergeCell ref="B207:B209"/>
    <mergeCell ref="B210:B212"/>
    <mergeCell ref="B213:B2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蒋绍宇</cp:lastModifiedBy>
  <dcterms:created xsi:type="dcterms:W3CDTF">2025-03-10T08:42:00Z</dcterms:created>
  <dcterms:modified xsi:type="dcterms:W3CDTF">2025-04-27T01:46:20Z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F43468794EFD4620903A6D176E467A87_13</vt:lpwstr>
  </property>
  <property fmtid="{D5CDD505-2E9C-101B-9397-08002B2CF9AE}" pid="3" name="KSOProductBuildVer">
    <vt:lpwstr>2052-11.1.0.14235</vt:lpwstr>
  </property>
</Properties>
</file>