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2025嵩明预算定稿\"/>
    </mc:Choice>
  </mc:AlternateContent>
  <xr:revisionPtr revIDLastSave="0" documentId="13_ncr:1_{215C69D1-0402-4FBE-9813-CC439660F84E}" xr6:coauthVersionLast="47" xr6:coauthVersionMax="47" xr10:uidLastSave="{00000000-0000-0000-0000-000000000000}"/>
  <bookViews>
    <workbookView xWindow="-120" yWindow="-120" windowWidth="25440" windowHeight="15390" firstSheet="5" activeTab="6" xr2:uid="{00000000-000D-0000-FFFF-FFFF00000000}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'一般公共预算“三公”经费支出预算表03'!$A:$A,'一般公共预算“三公”经费支出预算表03'!$1:$1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7" l="1"/>
  <c r="F6" i="17"/>
  <c r="E6" i="17"/>
  <c r="A4" i="17"/>
  <c r="A3" i="17"/>
  <c r="A4" i="16"/>
  <c r="A3" i="16"/>
  <c r="A4" i="15"/>
  <c r="A3" i="15"/>
  <c r="A4" i="14"/>
  <c r="A3" i="14"/>
  <c r="A4" i="13"/>
  <c r="A3" i="13"/>
  <c r="A4" i="12"/>
  <c r="A3" i="12"/>
  <c r="A4" i="11"/>
  <c r="A3" i="11"/>
  <c r="A4" i="10"/>
  <c r="A3" i="10"/>
  <c r="A4" i="9"/>
  <c r="A3" i="9"/>
  <c r="A4" i="8"/>
  <c r="A3" i="8"/>
  <c r="A4" i="7"/>
  <c r="A3" i="7"/>
  <c r="A4" i="6"/>
  <c r="A3" i="6"/>
  <c r="A4" i="5"/>
  <c r="A3" i="5"/>
  <c r="A4" i="4"/>
  <c r="A3" i="4"/>
  <c r="A4" i="3"/>
  <c r="A3" i="3"/>
  <c r="A4" i="2"/>
  <c r="A3" i="2"/>
  <c r="A4" i="1"/>
  <c r="A3" i="1"/>
</calcChain>
</file>

<file path=xl/sharedStrings.xml><?xml version="1.0" encoding="utf-8"?>
<sst xmlns="http://schemas.openxmlformats.org/spreadsheetml/2006/main" count="2013" uniqueCount="455">
  <si>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</si>
  <si>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</si>
  <si>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</si>
  <si>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</si>
  <si>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</si>
  <si>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</si>
  <si>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</si>
  <si>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</si>
  <si>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</si>
  <si>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</si>
  <si>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</si>
  <si>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</si>
  <si>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</si>
  <si>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</si>
  <si>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</si>
  <si>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</si>
  <si>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</si>
  <si>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</si>
  <si>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</si>
  <si>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</si>
  <si>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</si>
  <si>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</si>
  <si>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</si>
  <si>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</si>
  <si>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</si>
  <si>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</si>
  <si>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</si>
  <si>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</si>
  <si>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</si>
  <si>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</si>
  <si>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</si>
  <si>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</si>
  <si>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</si>
  <si>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</si>
  <si>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</si>
  <si>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</si>
  <si>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</si>
  <si>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</si>
  <si>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</si>
  <si>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</si>
  <si>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</si>
  <si>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</si>
  <si>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</si>
  <si>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</si>
  <si>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</si>
  <si>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</si>
  <si>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</si>
  <si>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</si>
  <si>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</si>
  <si>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</si>
  <si>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</si>
  <si>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</si>
  <si>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</si>
  <si>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</si>
  <si>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</si>
  <si>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</si>
  <si>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</si>
  <si>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</si>
  <si>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</si>
  <si>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</si>
  <si>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</si>
  <si>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</si>
  <si>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</si>
  <si>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</si>
  <si>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</si>
  <si>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</si>
  <si>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</si>
  <si>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</si>
  <si>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</si>
  <si>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123</t>
  </si>
  <si>
    <t>嵩明县交通运输局</t>
  </si>
  <si>
    <t>123001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</si>
  <si>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</si>
  <si>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</si>
  <si>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</si>
  <si>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</si>
  <si>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</si>
  <si>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</si>
  <si>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</si>
  <si>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</si>
  <si>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</si>
  <si>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</si>
  <si>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</si>
  <si>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</si>
  <si>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</si>
  <si>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</si>
  <si>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</si>
  <si>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</si>
  <si>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</si>
  <si>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</si>
  <si>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</si>
  <si>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</si>
  <si>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</si>
  <si>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</si>
  <si>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</si>
  <si>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</si>
  <si>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</si>
  <si>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</si>
  <si>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</si>
  <si>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</si>
  <si>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</si>
  <si>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</si>
  <si>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</si>
  <si>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</si>
  <si>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</si>
  <si>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</si>
  <si>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</si>
  <si>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</si>
  <si>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</si>
  <si>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</si>
  <si>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</si>
  <si>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</si>
  <si>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</si>
  <si>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</si>
  <si>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</si>
  <si>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</si>
  <si>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</si>
  <si>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</si>
  <si>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</si>
  <si>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</si>
  <si>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</si>
  <si>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</si>
  <si>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</si>
  <si>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</si>
  <si>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</si>
  <si>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</si>
  <si>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</si>
  <si>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</si>
  <si>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</si>
  <si>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</si>
  <si>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</si>
  <si>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2120803</t>
  </si>
  <si>
    <t>城市建设支出</t>
  </si>
  <si>
    <t>2120804</t>
  </si>
  <si>
    <t>农村基础设施建设支出</t>
  </si>
  <si>
    <t>214</t>
  </si>
  <si>
    <t>交通运输支出</t>
  </si>
  <si>
    <t>21401</t>
  </si>
  <si>
    <t>公路水路运输</t>
  </si>
  <si>
    <t>2140101</t>
  </si>
  <si>
    <t>行政运行</t>
  </si>
  <si>
    <t>2140104</t>
  </si>
  <si>
    <t>公路建设</t>
  </si>
  <si>
    <t>2140106</t>
  </si>
  <si>
    <t>公路养护</t>
  </si>
  <si>
    <t>21499</t>
  </si>
  <si>
    <t>其他交通运输支出</t>
  </si>
  <si>
    <t>2149901</t>
  </si>
  <si>
    <t>公共交通运营补助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</si>
  <si>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</si>
  <si>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</si>
  <si>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</si>
  <si>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</si>
  <si>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</si>
  <si>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</si>
  <si>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</si>
  <si>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</si>
  <si>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</si>
  <si>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</si>
  <si>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</si>
  <si>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</si>
  <si>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</si>
  <si>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</si>
  <si>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</si>
  <si>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</si>
  <si>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</si>
  <si>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</si>
  <si>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</si>
  <si>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</si>
  <si>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</si>
  <si>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</si>
  <si>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</si>
  <si>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</si>
  <si>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</si>
  <si>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</si>
  <si>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</si>
  <si>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</si>
  <si>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</si>
  <si>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</si>
  <si>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</si>
  <si>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</si>
  <si>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</si>
  <si>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</si>
  <si>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</si>
  <si>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</si>
  <si>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</si>
  <si>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</si>
  <si>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</si>
  <si>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</si>
  <si>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</si>
  <si>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</si>
  <si>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</si>
  <si>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</si>
  <si>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</si>
  <si>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</si>
  <si>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</si>
  <si>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</si>
  <si>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</si>
  <si>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</si>
  <si>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</si>
  <si>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</si>
  <si>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</si>
  <si>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</si>
  <si>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</si>
  <si>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</si>
  <si>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</si>
  <si>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</si>
  <si>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</si>
  <si>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</si>
  <si>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</si>
  <si>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</si>
  <si>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</si>
  <si>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</si>
  <si>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</si>
  <si>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</si>
  <si>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</si>
  <si>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</si>
  <si>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</si>
  <si>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</si>
  <si>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</si>
  <si>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530127210000000018685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</si>
  <si>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</si>
  <si>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</si>
  <si>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</si>
  <si>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</si>
  <si>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</si>
  <si>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</si>
  <si>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</si>
  <si>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530127210000000018686</t>
  </si>
  <si>
    <t>事业人员支出工资</t>
  </si>
  <si>
    <t>30107</t>
  </si>
  <si>
    <t>绩效工资</t>
  </si>
  <si>
    <t>530127210000000018687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</si>
  <si>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</si>
  <si>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</si>
  <si>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</si>
  <si>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</si>
  <si>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</si>
  <si>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</si>
  <si>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</si>
  <si>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</si>
  <si>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</si>
  <si>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530127210000000018689</t>
  </si>
  <si>
    <t>30113</t>
  </si>
  <si>
    <t>530127210000000018691</t>
  </si>
  <si>
    <t>公车购置及运维费</t>
  </si>
  <si>
    <t>30231</t>
  </si>
  <si>
    <t>公务用车运行维护费</t>
  </si>
  <si>
    <t>530127210000000018692</t>
  </si>
  <si>
    <t>公务交通补贴</t>
  </si>
  <si>
    <t>30239</t>
  </si>
  <si>
    <t>其他交通费用</t>
  </si>
  <si>
    <t>530127210000000018693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</si>
  <si>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</si>
  <si>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</si>
  <si>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</si>
  <si>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</si>
  <si>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</si>
  <si>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</si>
  <si>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</si>
  <si>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</si>
  <si>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</si>
  <si>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</si>
  <si>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</si>
  <si>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</si>
  <si>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</si>
  <si>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</si>
  <si>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</si>
  <si>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</si>
  <si>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</si>
  <si>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</si>
  <si>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</si>
  <si>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530127231100001507791</t>
  </si>
  <si>
    <t>行政人员绩效奖励</t>
  </si>
  <si>
    <t>530127231100001507793</t>
  </si>
  <si>
    <t>离退休人员支出</t>
  </si>
  <si>
    <t>30305</t>
  </si>
  <si>
    <t>生活补助</t>
  </si>
  <si>
    <t>530127231100001507795</t>
  </si>
  <si>
    <t>遗属生活补助</t>
  </si>
  <si>
    <t>530127241100002345369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</si>
  <si>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</si>
  <si>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</si>
  <si>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</si>
  <si>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</si>
  <si>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</si>
  <si>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</si>
  <si>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</si>
  <si>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</si>
  <si>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</si>
  <si>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</si>
  <si>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530127251100004003394</t>
  </si>
  <si>
    <t>5辆新能源公交车运营补贴经费</t>
  </si>
  <si>
    <t>31204</t>
  </si>
  <si>
    <t>费用补贴</t>
  </si>
  <si>
    <t>530127251100004004564</t>
  </si>
  <si>
    <t>“轻嵩快线”运行车辆驾驶员工资补助资金</t>
  </si>
  <si>
    <t>530127251100004004742</t>
  </si>
  <si>
    <t>2022年农村公路提档升级（单改双）项目市级补助资金</t>
  </si>
  <si>
    <t>31005</t>
  </si>
  <si>
    <t>基础设施建设</t>
  </si>
  <si>
    <t>530127251100004004926</t>
  </si>
  <si>
    <t>2022年车辆购置税收入补助地方资金（第一批）通村硬化资金</t>
  </si>
  <si>
    <t>530127251100004005608</t>
  </si>
  <si>
    <t>2022年车辆购置税收入补助地方资金（第一批）危桥资金</t>
  </si>
  <si>
    <t>530127251100004005670</t>
  </si>
  <si>
    <t>2022年政府还贷二级公路取消收费后（养护）补助资金</t>
  </si>
  <si>
    <t>530127251100004006160</t>
  </si>
  <si>
    <t>2022年昆明市农村公路安防及危桥改造工程市级补助（安防）资金</t>
  </si>
  <si>
    <t>530127251100004006557</t>
  </si>
  <si>
    <t>2022年昆明市农村公路安防及危桥改造工程市级补助（危桥）资金</t>
  </si>
  <si>
    <t>530127251100004043092</t>
  </si>
  <si>
    <t>（在建）2024年通村公路路面硬化工程资金</t>
  </si>
  <si>
    <t>530127251100004043371</t>
  </si>
  <si>
    <t>（在建）嵩昆路军长立交北侧安全隐患整治工程资金</t>
  </si>
  <si>
    <t>530127251100004043459</t>
  </si>
  <si>
    <t>（在建）嵩明县阳先公路提档升级改造项目资金</t>
  </si>
  <si>
    <t>530127251100004043642</t>
  </si>
  <si>
    <t>（在建）嵩明县大新桥至干河公路提升改造项目资金</t>
  </si>
  <si>
    <t>530127251100004043668</t>
  </si>
  <si>
    <t>（在建）嵩明县2023年通村公路路面硬化工程资金</t>
  </si>
  <si>
    <t>530127251100004043675</t>
  </si>
  <si>
    <t>（在建）国道213（龙井路口至接界村段）扩建工程资金</t>
  </si>
  <si>
    <t>530127251100004043733</t>
  </si>
  <si>
    <t>（在建）嵩明三合土路实验工程资金</t>
  </si>
  <si>
    <t>530127251100004045110</t>
  </si>
  <si>
    <t>（在建）嵩明县2024年交通安全隐患治理项目资金</t>
  </si>
  <si>
    <t>530127251100004045119</t>
  </si>
  <si>
    <t>（在建）嵩明县玉明路跨普沙河桥消危工程项目资金</t>
  </si>
  <si>
    <t>530127251100004045158</t>
  </si>
  <si>
    <t>（新开工）长嵩大道标线恢复的项目资金</t>
  </si>
  <si>
    <t>530127251100004045169</t>
  </si>
  <si>
    <t>（新开工）嵩明县城大货车绕行应急措施（国道213线（接界村至杨桥段）改扩建黄小路至老昆曲段）项目资金</t>
  </si>
  <si>
    <t>530127251100004045226</t>
  </si>
  <si>
    <t>（新开工）嵩明县农村公路安全隐患治理工程资金</t>
  </si>
  <si>
    <t>530127251100004045440</t>
  </si>
  <si>
    <t>【历史】国道213（杨嵩段）改扩建工程资金</t>
  </si>
  <si>
    <t>530127251100004045583</t>
  </si>
  <si>
    <t>【历史】国道213（接界村至杨桥段）改扩建工程资金</t>
  </si>
  <si>
    <t>530127251100004045635</t>
  </si>
  <si>
    <t>【历史】嵩明县农村安全隐患治理工程资金</t>
  </si>
  <si>
    <t>530127251100004045843</t>
  </si>
  <si>
    <t>【历史】通村公路路面硬化工程资金</t>
  </si>
  <si>
    <t>530127251100004045879</t>
  </si>
  <si>
    <t>【历史】危桥改造工程资金</t>
  </si>
  <si>
    <t>530127251100004045891</t>
  </si>
  <si>
    <t>【历史】320国道至阳先公路连接线改扩建工程勘察设计费资金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</si>
  <si>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</si>
  <si>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</si>
  <si>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</si>
  <si>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</si>
  <si>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</si>
  <si>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</si>
  <si>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</si>
  <si>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</si>
  <si>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</si>
  <si>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</si>
  <si>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专款专用，资金使用率达100%      </t>
  </si>
  <si>
    <t>产出指标</t>
  </si>
  <si>
    <t>时效指标</t>
  </si>
  <si>
    <t>计划完工率</t>
  </si>
  <si>
    <t>&gt;=</t>
  </si>
  <si>
    <t>100</t>
  </si>
  <si>
    <t>%</t>
  </si>
  <si>
    <t>定量指标</t>
  </si>
  <si>
    <t>反映工程按计划完工情况。
计划完工率=实际完成工程项目个数/按计划应完成项目个数。</t>
  </si>
  <si>
    <t>效益指标</t>
  </si>
  <si>
    <t>社会效益</t>
  </si>
  <si>
    <t>综合使用率</t>
  </si>
  <si>
    <t>定性指标</t>
  </si>
  <si>
    <t>反映设施建成后的利用、使用的情况。
综合使用率=（投入使用的基础建设工程建设内容/完成建设内容）*100%</t>
  </si>
  <si>
    <t>满意度指标</t>
  </si>
  <si>
    <t>服务对象满意度</t>
  </si>
  <si>
    <t>受益人群满意度</t>
  </si>
  <si>
    <t>调查人群中对设施建设或设施运行的满意度。
受益人群覆盖率=（调查人群中对设施建设或设施运行的人数/问卷调查人数）*100%</t>
  </si>
  <si>
    <t>质量指标</t>
  </si>
  <si>
    <t>竣工验收合格率</t>
  </si>
  <si>
    <t>反映项目验收情况。
竣工验收合格率=（验收合格单元工程数量/完工单元工程总数）×100%。</t>
  </si>
  <si>
    <t>受益人群覆盖率</t>
  </si>
  <si>
    <t>95</t>
  </si>
  <si>
    <t>反映项目设计受益人群或地区的实现情况。
受益人群覆盖率=（实际实现受益人群数/计划实现受益人群数）*100%</t>
  </si>
  <si>
    <t xml:space="preserve">专款专用，资金使用率达100%      
</t>
  </si>
  <si>
    <t>98</t>
  </si>
  <si>
    <t>切实解决我县城市公交整体运行公众参与率低、实载率不高，综合服务能力有待提高，群众“出行难”等问题，缓解城市交通拥堵改善人居环境，提高交通资源利用率，降低城市交通污染，节约土地资源和能源，增强城市功能统筹城乡发展。</t>
  </si>
  <si>
    <t>数量指标</t>
  </si>
  <si>
    <t>获补对象数</t>
  </si>
  <si>
    <t>=</t>
  </si>
  <si>
    <t>辆</t>
  </si>
  <si>
    <t>反映获补助人员、企业的数量情况，也适用补贴、资助等形式的补助。</t>
  </si>
  <si>
    <t>经营状况改善</t>
  </si>
  <si>
    <t>反映补助促进受助企业经营状况改善的情况。</t>
  </si>
  <si>
    <t>受益对象满意度</t>
  </si>
  <si>
    <t>反映获补助受益对象的满意程度。</t>
  </si>
  <si>
    <t>按照要求足额兑付</t>
  </si>
  <si>
    <t>人(人次、家)</t>
  </si>
  <si>
    <t>经济效益</t>
  </si>
  <si>
    <t>降低企业成本</t>
  </si>
  <si>
    <t>720000</t>
  </si>
  <si>
    <t>元</t>
  </si>
  <si>
    <t>反映补助有效降低受助企业平均成本的情况。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</si>
  <si>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</si>
  <si>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</si>
  <si>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</si>
  <si>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</si>
  <si>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</si>
  <si>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</si>
  <si>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</si>
  <si>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</si>
  <si>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</si>
  <si>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</si>
  <si>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</si>
  <si>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</si>
  <si>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</si>
  <si>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</si>
  <si>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</si>
  <si>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公务车辆加油、添加燃料服务</t>
  </si>
  <si>
    <t>车辆加油、添加燃料服务</t>
  </si>
  <si>
    <t>公务车辆维修和保养服务</t>
  </si>
  <si>
    <t>车辆维修和保养服务</t>
  </si>
  <si>
    <t>公务车辆保险服务</t>
  </si>
  <si>
    <t>机动车保险服务</t>
  </si>
  <si>
    <t>A3复印纸</t>
  </si>
  <si>
    <t>复印纸</t>
  </si>
  <si>
    <t>A4复印纸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</si>
  <si>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</si>
  <si>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</si>
  <si>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</si>
  <si>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</si>
  <si>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</si>
  <si>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</si>
  <si>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</si>
  <si>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</si>
  <si>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B1101 维修保养服务</t>
  </si>
  <si>
    <t>B 政府履职辅助性服务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</si>
  <si>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</si>
  <si>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</si>
  <si>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</si>
  <si>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</si>
  <si>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</si>
  <si>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</si>
  <si>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</si>
  <si>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</si>
  <si>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</si>
  <si>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</si>
  <si>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</si>
  <si>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</si>
  <si>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</si>
  <si>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</si>
  <si>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</si>
  <si>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</si>
  <si>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</si>
  <si>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</si>
  <si>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</si>
  <si>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/>
  </si>
  <si>
    <t>本单位无此项支出，故本表为空表。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</si>
</sst>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\-mm\-dd\ hh:mm:ss"/>
    <numFmt numFmtId="177" formatCode="#,##0;\-#,##0;;@"/>
    <numFmt numFmtId="178" formatCode="#,##0.00;\-#,##0.00;;@"/>
    <numFmt numFmtId="179" formatCode="yyyy\-mm\-dd"/>
  </numFmts>
  <fonts count="1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176" fontId="15" fillId="0" borderId="7">
      <alignment horizontal="right" vertical="center"/>
    </xf>
    <xf numFmtId="179" fontId="15" fillId="0" borderId="7">
      <alignment horizontal="right" vertical="center"/>
    </xf>
    <xf numFmtId="10" fontId="15" fillId="0" borderId="7">
      <alignment horizontal="right" vertical="center"/>
    </xf>
    <xf numFmtId="178" fontId="15" fillId="0" borderId="7">
      <alignment horizontal="right" vertical="center"/>
    </xf>
    <xf numFmtId="49" fontId="15" fillId="0" borderId="7">
      <alignment horizontal="left" vertical="center" wrapText="1"/>
    </xf>
    <xf numFmtId="178" fontId="15" fillId="0" borderId="7">
      <alignment horizontal="right" vertical="center"/>
    </xf>
    <xf numFmtId="21" fontId="15" fillId="0" borderId="7">
      <alignment horizontal="right" vertical="center"/>
    </xf>
    <xf numFmtId="177" fontId="15" fillId="0" borderId="7">
      <alignment horizontal="right" vertical="center"/>
    </xf>
  </cellStyleXfs>
  <cellXfs count="223">
    <xf numFmtId="0" fontId="0" fillId="0" borderId="0" xfId="0"/>
    <xf numFmtId="0" fontId="0" fillId="0" borderId="0" xfId="0" applyAlignment="1">
      <alignment horizontal="center" vertical="center"/>
    </xf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" applyFo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6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Protection="1">
      <protection locked="0"/>
    </xf>
    <xf numFmtId="0" fontId="6" fillId="0" borderId="0" xfId="0" applyFont="1"/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 applyProtection="1">
      <alignment vertical="top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177" fontId="5" fillId="0" borderId="7" xfId="8" applyFont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7" xfId="0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17" fillId="0" borderId="0" xfId="0" applyFont="1"/>
    <xf numFmtId="0" fontId="7" fillId="2" borderId="0" xfId="0" applyFont="1" applyFill="1" applyAlignment="1" applyProtection="1">
      <alignment horizontal="center" vertical="center" wrapText="1"/>
      <protection locked="0"/>
    </xf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2" borderId="11" xfId="0" applyFont="1" applyFill="1" applyBorder="1" applyAlignment="1">
      <alignment horizontal="right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Protection="1">
      <protection locked="0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left" vertical="center" wrapText="1" indent="2"/>
    </xf>
    <xf numFmtId="0" fontId="8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</cellXfs>
  <cellStyles count="9">
    <cellStyle name="DateStyle" xfId="2" xr:uid="{00000000-0005-0000-0000-00000D000000}"/>
    <cellStyle name="DateTimeStyle" xfId="1" xr:uid="{00000000-0005-0000-0000-000006000000}"/>
    <cellStyle name="IntegralNumberStyle" xfId="8" xr:uid="{00000000-0005-0000-0000-000038000000}"/>
    <cellStyle name="MoneyStyle" xfId="6" xr:uid="{00000000-0005-0000-0000-000036000000}"/>
    <cellStyle name="NumberStyle" xfId="4" xr:uid="{00000000-0005-0000-0000-000034000000}"/>
    <cellStyle name="PercentStyle" xfId="3" xr:uid="{00000000-0005-0000-0000-000023000000}"/>
    <cellStyle name="TextStyle" xfId="5" xr:uid="{00000000-0005-0000-0000-000035000000}"/>
    <cellStyle name="TimeStyle" xfId="7" xr:uid="{00000000-0005-0000-0000-000037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 pane="bottomLeft" activeCell="D14" sqref="D14:D25"/>
    </sheetView>
  </sheetViews>
  <sheetFormatPr defaultColWidth="8.625" defaultRowHeight="12.75" customHeight="1"/>
  <cols>
    <col min="1" max="4" width="41" customWidth="1"/>
  </cols>
  <sheetData>
    <row r="1" spans="1:4" ht="12.75" customHeight="1">
      <c r="A1" s="1"/>
      <c r="B1" s="1"/>
      <c r="C1" s="1"/>
      <c r="D1" s="1"/>
    </row>
    <row r="2" spans="1:4" ht="15" customHeight="1">
      <c r="A2" s="27"/>
      <c r="B2" s="27"/>
      <c r="C2" s="27"/>
      <c r="D2" s="38" t="s">
        <v>0</v>
      </c>
    </row>
    <row r="3" spans="1:4" ht="41.25" customHeight="1">
      <c r="A3" s="93" t="str">
        <f>"2025"&amp;"年部门财务收支预算总表"</f>
        <v>2025年部门财务收支预算总表</v>
      </c>
      <c r="B3" s="94"/>
      <c r="C3" s="94"/>
      <c r="D3" s="94"/>
    </row>
    <row r="4" spans="1:4" ht="17.25" customHeight="1">
      <c r="A4" s="95" t="str">
        <f>"单位名称："&amp;"嵩明县交通运输局"</f>
        <v>单位名称：嵩明县交通运输局</v>
      </c>
      <c r="B4" s="96"/>
      <c r="D4" s="75" t="s">
        <v>1</v>
      </c>
    </row>
    <row r="5" spans="1:4" ht="23.25" customHeight="1">
      <c r="A5" s="97" t="s">
        <v>2</v>
      </c>
      <c r="B5" s="98"/>
      <c r="C5" s="97" t="s">
        <v>3</v>
      </c>
      <c r="D5" s="98"/>
    </row>
    <row r="6" spans="1:4" ht="24" customHeight="1">
      <c r="A6" s="81" t="s">
        <v>4</v>
      </c>
      <c r="B6" s="81" t="s">
        <v>5</v>
      </c>
      <c r="C6" s="81" t="s">
        <v>6</v>
      </c>
      <c r="D6" s="81" t="s">
        <v>5</v>
      </c>
    </row>
    <row r="7" spans="1:4" ht="17.25" customHeight="1">
      <c r="A7" s="82" t="s">
        <v>7</v>
      </c>
      <c r="B7" s="47">
        <v>16044211.09</v>
      </c>
      <c r="C7" s="82" t="s">
        <v>8</v>
      </c>
      <c r="D7" s="47"/>
    </row>
    <row r="8" spans="1:4" ht="17.25" customHeight="1">
      <c r="A8" s="82" t="s">
        <v>9</v>
      </c>
      <c r="B8" s="47">
        <v>39164288</v>
      </c>
      <c r="C8" s="82" t="s">
        <v>10</v>
      </c>
      <c r="D8" s="47"/>
    </row>
    <row r="9" spans="1:4" ht="17.25" customHeight="1">
      <c r="A9" s="82" t="s">
        <v>11</v>
      </c>
      <c r="B9" s="47"/>
      <c r="C9" s="91" t="s">
        <v>12</v>
      </c>
      <c r="D9" s="47"/>
    </row>
    <row r="10" spans="1:4" ht="17.25" customHeight="1">
      <c r="A10" s="82" t="s">
        <v>13</v>
      </c>
      <c r="B10" s="47"/>
      <c r="C10" s="91" t="s">
        <v>14</v>
      </c>
      <c r="D10" s="47"/>
    </row>
    <row r="11" spans="1:4" ht="17.25" customHeight="1">
      <c r="A11" s="82" t="s">
        <v>15</v>
      </c>
      <c r="B11" s="47"/>
      <c r="C11" s="91" t="s">
        <v>16</v>
      </c>
      <c r="D11" s="47"/>
    </row>
    <row r="12" spans="1:4" ht="17.25" customHeight="1">
      <c r="A12" s="82" t="s">
        <v>17</v>
      </c>
      <c r="B12" s="47"/>
      <c r="C12" s="91" t="s">
        <v>18</v>
      </c>
      <c r="D12" s="47"/>
    </row>
    <row r="13" spans="1:4" ht="17.25" customHeight="1">
      <c r="A13" s="82" t="s">
        <v>19</v>
      </c>
      <c r="B13" s="47"/>
      <c r="C13" s="19" t="s">
        <v>20</v>
      </c>
      <c r="D13" s="47"/>
    </row>
    <row r="14" spans="1:4" ht="17.25" customHeight="1">
      <c r="A14" s="82" t="s">
        <v>21</v>
      </c>
      <c r="B14" s="47"/>
      <c r="C14" s="19" t="s">
        <v>22</v>
      </c>
      <c r="D14" s="47">
        <v>1502853.82</v>
      </c>
    </row>
    <row r="15" spans="1:4" ht="17.25" customHeight="1">
      <c r="A15" s="82" t="s">
        <v>23</v>
      </c>
      <c r="B15" s="47"/>
      <c r="C15" s="19" t="s">
        <v>24</v>
      </c>
      <c r="D15" s="47">
        <v>676654.71</v>
      </c>
    </row>
    <row r="16" spans="1:4" ht="17.25" customHeight="1">
      <c r="A16" s="82" t="s">
        <v>25</v>
      </c>
      <c r="B16" s="47"/>
      <c r="C16" s="19" t="s">
        <v>26</v>
      </c>
      <c r="D16" s="47"/>
    </row>
    <row r="17" spans="1:4" ht="17.25" customHeight="1">
      <c r="A17" s="78"/>
      <c r="B17" s="47"/>
      <c r="C17" s="19" t="s">
        <v>27</v>
      </c>
      <c r="D17" s="47">
        <v>39164288</v>
      </c>
    </row>
    <row r="18" spans="1:4" ht="17.25" customHeight="1">
      <c r="A18" s="83"/>
      <c r="B18" s="47"/>
      <c r="C18" s="19" t="s">
        <v>28</v>
      </c>
      <c r="D18" s="47"/>
    </row>
    <row r="19" spans="1:4" ht="17.25" customHeight="1">
      <c r="A19" s="83"/>
      <c r="B19" s="47"/>
      <c r="C19" s="19" t="s">
        <v>29</v>
      </c>
      <c r="D19" s="47">
        <v>13260876</v>
      </c>
    </row>
    <row r="20" spans="1:4" ht="17.25" customHeight="1">
      <c r="A20" s="83"/>
      <c r="B20" s="47"/>
      <c r="C20" s="19" t="s">
        <v>30</v>
      </c>
      <c r="D20" s="47"/>
    </row>
    <row r="21" spans="1:4" ht="17.25" customHeight="1">
      <c r="A21" s="83"/>
      <c r="B21" s="47"/>
      <c r="C21" s="19" t="s">
        <v>31</v>
      </c>
      <c r="D21" s="47"/>
    </row>
    <row r="22" spans="1:4" ht="17.25" customHeight="1">
      <c r="A22" s="83"/>
      <c r="B22" s="47"/>
      <c r="C22" s="19" t="s">
        <v>32</v>
      </c>
      <c r="D22" s="47"/>
    </row>
    <row r="23" spans="1:4" ht="17.25" customHeight="1">
      <c r="A23" s="83"/>
      <c r="B23" s="47"/>
      <c r="C23" s="19" t="s">
        <v>33</v>
      </c>
      <c r="D23" s="47"/>
    </row>
    <row r="24" spans="1:4" ht="17.25" customHeight="1">
      <c r="A24" s="83"/>
      <c r="B24" s="47"/>
      <c r="C24" s="19" t="s">
        <v>34</v>
      </c>
      <c r="D24" s="47"/>
    </row>
    <row r="25" spans="1:4" ht="17.25" customHeight="1">
      <c r="A25" s="83"/>
      <c r="B25" s="47"/>
      <c r="C25" s="19" t="s">
        <v>35</v>
      </c>
      <c r="D25" s="47">
        <v>603826.56000000006</v>
      </c>
    </row>
    <row r="26" spans="1:4" ht="17.25" customHeight="1">
      <c r="A26" s="83"/>
      <c r="B26" s="47"/>
      <c r="C26" s="19" t="s">
        <v>36</v>
      </c>
      <c r="D26" s="47"/>
    </row>
    <row r="27" spans="1:4" ht="17.25" customHeight="1">
      <c r="A27" s="83"/>
      <c r="B27" s="47"/>
      <c r="C27" s="78" t="s">
        <v>37</v>
      </c>
      <c r="D27" s="47"/>
    </row>
    <row r="28" spans="1:4" ht="17.25" customHeight="1">
      <c r="A28" s="83"/>
      <c r="B28" s="47"/>
      <c r="C28" s="19" t="s">
        <v>38</v>
      </c>
      <c r="D28" s="47"/>
    </row>
    <row r="29" spans="1:4" ht="16.5" customHeight="1">
      <c r="A29" s="83"/>
      <c r="B29" s="47"/>
      <c r="C29" s="19" t="s">
        <v>39</v>
      </c>
      <c r="D29" s="47"/>
    </row>
    <row r="30" spans="1:4" ht="16.5" customHeight="1">
      <c r="A30" s="83"/>
      <c r="B30" s="47"/>
      <c r="C30" s="78" t="s">
        <v>40</v>
      </c>
      <c r="D30" s="47"/>
    </row>
    <row r="31" spans="1:4" ht="17.25" customHeight="1">
      <c r="A31" s="83"/>
      <c r="B31" s="47"/>
      <c r="C31" s="78" t="s">
        <v>41</v>
      </c>
      <c r="D31" s="47"/>
    </row>
    <row r="32" spans="1:4" ht="17.25" customHeight="1">
      <c r="A32" s="83"/>
      <c r="B32" s="47"/>
      <c r="C32" s="19" t="s">
        <v>42</v>
      </c>
      <c r="D32" s="47"/>
    </row>
    <row r="33" spans="1:4" ht="16.5" customHeight="1">
      <c r="A33" s="83" t="s">
        <v>43</v>
      </c>
      <c r="B33" s="47">
        <v>55208499.090000004</v>
      </c>
      <c r="C33" s="83" t="s">
        <v>44</v>
      </c>
      <c r="D33" s="47">
        <v>55208499.090000004</v>
      </c>
    </row>
    <row r="34" spans="1:4" ht="16.5" customHeight="1">
      <c r="A34" s="78" t="s">
        <v>45</v>
      </c>
      <c r="B34" s="47"/>
      <c r="C34" s="78" t="s">
        <v>46</v>
      </c>
      <c r="D34" s="47"/>
    </row>
    <row r="35" spans="1:4" ht="16.5" customHeight="1">
      <c r="A35" s="19" t="s">
        <v>47</v>
      </c>
      <c r="B35" s="47"/>
      <c r="C35" s="19" t="s">
        <v>47</v>
      </c>
      <c r="D35" s="47"/>
    </row>
    <row r="36" spans="1:4" ht="16.5" customHeight="1">
      <c r="A36" s="19" t="s">
        <v>48</v>
      </c>
      <c r="B36" s="47"/>
      <c r="C36" s="19" t="s">
        <v>49</v>
      </c>
      <c r="D36" s="47"/>
    </row>
    <row r="37" spans="1:4" ht="16.5" customHeight="1">
      <c r="A37" s="84" t="s">
        <v>50</v>
      </c>
      <c r="B37" s="47">
        <v>55208499.090000004</v>
      </c>
      <c r="C37" s="84" t="s">
        <v>51</v>
      </c>
      <c r="D37" s="47">
        <v>55208499.090000004</v>
      </c>
    </row>
  </sheetData>
  <mergeCells count="4">
    <mergeCell ref="A3:D3"/>
    <mergeCell ref="A4:B4"/>
    <mergeCell ref="A5:B5"/>
    <mergeCell ref="C5:D5"/>
  </mergeCells>
  <phoneticPr fontId="16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outlinePr summaryRight="0"/>
    <pageSetUpPr fitToPage="1"/>
  </sheetPr>
  <dimension ref="A1:F13"/>
  <sheetViews>
    <sheetView showZeros="0" workbookViewId="0">
      <pane ySplit="1" topLeftCell="A2" activePane="bottomLeft" state="frozen"/>
      <selection pane="bottomLeft" activeCell="C28" sqref="C28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2" customHeight="1">
      <c r="A2" s="64">
        <v>1</v>
      </c>
      <c r="B2" s="65">
        <v>0</v>
      </c>
      <c r="C2" s="64">
        <v>1</v>
      </c>
      <c r="D2" s="66"/>
      <c r="E2" s="66"/>
      <c r="F2" s="63" t="s">
        <v>400</v>
      </c>
    </row>
    <row r="3" spans="1:6" ht="42" customHeight="1">
      <c r="A3" s="182" t="str">
        <f>"2025"&amp;"年部门政府性基金预算支出预算表"</f>
        <v>2025年部门政府性基金预算支出预算表</v>
      </c>
      <c r="B3" s="182" t="s">
        <v>401</v>
      </c>
      <c r="C3" s="183"/>
      <c r="D3" s="129"/>
      <c r="E3" s="129"/>
      <c r="F3" s="129"/>
    </row>
    <row r="4" spans="1:6" ht="13.5" customHeight="1">
      <c r="A4" s="163" t="str">
        <f>"单位名称："&amp;"嵩明县交通运输局"</f>
        <v>单位名称：嵩明县交通运输局</v>
      </c>
      <c r="B4" s="163" t="s">
        <v>402</v>
      </c>
      <c r="C4" s="184"/>
      <c r="D4" s="66"/>
      <c r="E4" s="66"/>
      <c r="F4" s="63" t="s">
        <v>1</v>
      </c>
    </row>
    <row r="5" spans="1:6" ht="19.5" customHeight="1">
      <c r="A5" s="137" t="s">
        <v>203</v>
      </c>
      <c r="B5" s="186" t="s">
        <v>73</v>
      </c>
      <c r="C5" s="137" t="s">
        <v>74</v>
      </c>
      <c r="D5" s="169" t="s">
        <v>403</v>
      </c>
      <c r="E5" s="133"/>
      <c r="F5" s="134"/>
    </row>
    <row r="6" spans="1:6" ht="18.75" customHeight="1">
      <c r="A6" s="160"/>
      <c r="B6" s="187"/>
      <c r="C6" s="160"/>
      <c r="D6" s="9" t="s">
        <v>55</v>
      </c>
      <c r="E6" s="8" t="s">
        <v>76</v>
      </c>
      <c r="F6" s="9" t="s">
        <v>77</v>
      </c>
    </row>
    <row r="7" spans="1:6" ht="18.75" customHeight="1">
      <c r="A7" s="40">
        <v>1</v>
      </c>
      <c r="B7" s="67" t="s">
        <v>84</v>
      </c>
      <c r="C7" s="40">
        <v>3</v>
      </c>
      <c r="D7" s="68">
        <v>4</v>
      </c>
      <c r="E7" s="68">
        <v>5</v>
      </c>
      <c r="F7" s="68">
        <v>6</v>
      </c>
    </row>
    <row r="8" spans="1:6" ht="21" customHeight="1">
      <c r="A8" s="12" t="s">
        <v>70</v>
      </c>
      <c r="B8" s="12"/>
      <c r="C8" s="12"/>
      <c r="D8" s="47">
        <v>39164288</v>
      </c>
      <c r="E8" s="47"/>
      <c r="F8" s="47">
        <v>39164288</v>
      </c>
    </row>
    <row r="9" spans="1:6" ht="21" customHeight="1">
      <c r="A9" s="12"/>
      <c r="B9" s="12" t="s">
        <v>127</v>
      </c>
      <c r="C9" s="12" t="s">
        <v>128</v>
      </c>
      <c r="D9" s="47">
        <v>39164288</v>
      </c>
      <c r="E9" s="47"/>
      <c r="F9" s="47">
        <v>39164288</v>
      </c>
    </row>
    <row r="10" spans="1:6" ht="21" customHeight="1">
      <c r="A10" s="15"/>
      <c r="B10" s="69" t="s">
        <v>129</v>
      </c>
      <c r="C10" s="69" t="s">
        <v>130</v>
      </c>
      <c r="D10" s="47">
        <v>39164288</v>
      </c>
      <c r="E10" s="47"/>
      <c r="F10" s="47">
        <v>39164288</v>
      </c>
    </row>
    <row r="11" spans="1:6" ht="21" customHeight="1">
      <c r="A11" s="15"/>
      <c r="B11" s="70" t="s">
        <v>131</v>
      </c>
      <c r="C11" s="70" t="s">
        <v>132</v>
      </c>
      <c r="D11" s="47">
        <v>30494288</v>
      </c>
      <c r="E11" s="47"/>
      <c r="F11" s="47">
        <v>30494288</v>
      </c>
    </row>
    <row r="12" spans="1:6" ht="21" customHeight="1">
      <c r="A12" s="15"/>
      <c r="B12" s="70" t="s">
        <v>133</v>
      </c>
      <c r="C12" s="70" t="s">
        <v>134</v>
      </c>
      <c r="D12" s="47">
        <v>8670000</v>
      </c>
      <c r="E12" s="47"/>
      <c r="F12" s="47">
        <v>8670000</v>
      </c>
    </row>
    <row r="13" spans="1:6" ht="18.75" customHeight="1">
      <c r="A13" s="114" t="s">
        <v>193</v>
      </c>
      <c r="B13" s="114" t="s">
        <v>193</v>
      </c>
      <c r="C13" s="185" t="s">
        <v>193</v>
      </c>
      <c r="D13" s="47">
        <v>39164288</v>
      </c>
      <c r="E13" s="47"/>
      <c r="F13" s="47">
        <v>39164288</v>
      </c>
    </row>
  </sheetData>
  <mergeCells count="7">
    <mergeCell ref="A3:F3"/>
    <mergeCell ref="A4:C4"/>
    <mergeCell ref="D5:F5"/>
    <mergeCell ref="A13:C13"/>
    <mergeCell ref="A5:A6"/>
    <mergeCell ref="B5:B6"/>
    <mergeCell ref="C5:C6"/>
  </mergeCells>
  <phoneticPr fontId="16" type="noConversion"/>
  <printOptions horizontalCentered="1"/>
  <pageMargins left="0.37" right="0.37" top="0.56000000000000005" bottom="0.56000000000000005" header="0.48" footer="0.48"/>
  <pageSetup paperSize="9" scale="9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outlinePr summaryRight="0"/>
    <pageSetUpPr fitToPage="1"/>
  </sheetPr>
  <dimension ref="A1:S15"/>
  <sheetViews>
    <sheetView showZeros="0" workbookViewId="0">
      <pane ySplit="1" topLeftCell="A2" activePane="bottomLeft" state="frozen"/>
      <selection pane="bottomLeft" activeCell="A33" sqref="A33:XFD33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 customHeight="1">
      <c r="B2" s="49"/>
      <c r="C2" s="49"/>
      <c r="R2" s="3"/>
      <c r="S2" s="3" t="s">
        <v>404</v>
      </c>
    </row>
    <row r="3" spans="1:19" ht="41.25" customHeight="1">
      <c r="A3" s="198" t="str">
        <f>"2025"&amp;"年部门政府采购预算表"</f>
        <v>2025年部门政府采购预算表</v>
      </c>
      <c r="B3" s="161"/>
      <c r="C3" s="161"/>
      <c r="D3" s="162"/>
      <c r="E3" s="162"/>
      <c r="F3" s="162"/>
      <c r="G3" s="162"/>
      <c r="H3" s="162"/>
      <c r="I3" s="162"/>
      <c r="J3" s="162"/>
      <c r="K3" s="162"/>
      <c r="L3" s="162"/>
      <c r="M3" s="161"/>
      <c r="N3" s="162"/>
      <c r="O3" s="162"/>
      <c r="P3" s="161"/>
      <c r="Q3" s="162"/>
      <c r="R3" s="161"/>
      <c r="S3" s="161"/>
    </row>
    <row r="4" spans="1:19" ht="18.75" customHeight="1">
      <c r="A4" s="144" t="str">
        <f>"单位名称："&amp;"嵩明县交通运输局"</f>
        <v>单位名称：嵩明县交通运输局</v>
      </c>
      <c r="B4" s="199"/>
      <c r="C4" s="199"/>
      <c r="D4" s="200"/>
      <c r="E4" s="200"/>
      <c r="F4" s="200"/>
      <c r="G4" s="200"/>
      <c r="H4" s="200"/>
      <c r="I4" s="5"/>
      <c r="J4" s="5"/>
      <c r="K4" s="5"/>
      <c r="L4" s="5"/>
      <c r="R4" s="6"/>
      <c r="S4" s="63" t="s">
        <v>1</v>
      </c>
    </row>
    <row r="5" spans="1:19" ht="15.75" customHeight="1">
      <c r="A5" s="173" t="s">
        <v>202</v>
      </c>
      <c r="B5" s="190" t="s">
        <v>203</v>
      </c>
      <c r="C5" s="190" t="s">
        <v>405</v>
      </c>
      <c r="D5" s="193" t="s">
        <v>406</v>
      </c>
      <c r="E5" s="193" t="s">
        <v>407</v>
      </c>
      <c r="F5" s="193" t="s">
        <v>408</v>
      </c>
      <c r="G5" s="193" t="s">
        <v>409</v>
      </c>
      <c r="H5" s="193" t="s">
        <v>410</v>
      </c>
      <c r="I5" s="201" t="s">
        <v>210</v>
      </c>
      <c r="J5" s="201"/>
      <c r="K5" s="201"/>
      <c r="L5" s="201"/>
      <c r="M5" s="167"/>
      <c r="N5" s="201"/>
      <c r="O5" s="201"/>
      <c r="P5" s="166"/>
      <c r="Q5" s="201"/>
      <c r="R5" s="167"/>
      <c r="S5" s="168"/>
    </row>
    <row r="6" spans="1:19" ht="17.25" customHeight="1">
      <c r="A6" s="177"/>
      <c r="B6" s="191"/>
      <c r="C6" s="191"/>
      <c r="D6" s="194"/>
      <c r="E6" s="194"/>
      <c r="F6" s="194"/>
      <c r="G6" s="194"/>
      <c r="H6" s="194"/>
      <c r="I6" s="194" t="s">
        <v>55</v>
      </c>
      <c r="J6" s="194" t="s">
        <v>58</v>
      </c>
      <c r="K6" s="194" t="s">
        <v>411</v>
      </c>
      <c r="L6" s="194" t="s">
        <v>412</v>
      </c>
      <c r="M6" s="196" t="s">
        <v>413</v>
      </c>
      <c r="N6" s="202" t="s">
        <v>414</v>
      </c>
      <c r="O6" s="202"/>
      <c r="P6" s="203"/>
      <c r="Q6" s="202"/>
      <c r="R6" s="204"/>
      <c r="S6" s="192"/>
    </row>
    <row r="7" spans="1:19" ht="54" customHeight="1">
      <c r="A7" s="174"/>
      <c r="B7" s="192"/>
      <c r="C7" s="192"/>
      <c r="D7" s="195"/>
      <c r="E7" s="195"/>
      <c r="F7" s="195"/>
      <c r="G7" s="195"/>
      <c r="H7" s="195"/>
      <c r="I7" s="195"/>
      <c r="J7" s="195" t="s">
        <v>57</v>
      </c>
      <c r="K7" s="195"/>
      <c r="L7" s="195"/>
      <c r="M7" s="197"/>
      <c r="N7" s="52" t="s">
        <v>57</v>
      </c>
      <c r="O7" s="52" t="s">
        <v>64</v>
      </c>
      <c r="P7" s="51" t="s">
        <v>65</v>
      </c>
      <c r="Q7" s="52" t="s">
        <v>66</v>
      </c>
      <c r="R7" s="57" t="s">
        <v>67</v>
      </c>
      <c r="S7" s="51" t="s">
        <v>68</v>
      </c>
    </row>
    <row r="8" spans="1:19" ht="18" customHeight="1">
      <c r="A8" s="60">
        <v>1</v>
      </c>
      <c r="B8" s="60" t="s">
        <v>84</v>
      </c>
      <c r="C8" s="61">
        <v>3</v>
      </c>
      <c r="D8" s="61">
        <v>4</v>
      </c>
      <c r="E8" s="60">
        <v>5</v>
      </c>
      <c r="F8" s="60">
        <v>6</v>
      </c>
      <c r="G8" s="60">
        <v>7</v>
      </c>
      <c r="H8" s="60">
        <v>8</v>
      </c>
      <c r="I8" s="60">
        <v>9</v>
      </c>
      <c r="J8" s="60">
        <v>10</v>
      </c>
      <c r="K8" s="60">
        <v>11</v>
      </c>
      <c r="L8" s="60">
        <v>12</v>
      </c>
      <c r="M8" s="60">
        <v>13</v>
      </c>
      <c r="N8" s="60">
        <v>14</v>
      </c>
      <c r="O8" s="60">
        <v>15</v>
      </c>
      <c r="P8" s="60">
        <v>16</v>
      </c>
      <c r="Q8" s="60">
        <v>17</v>
      </c>
      <c r="R8" s="60">
        <v>18</v>
      </c>
      <c r="S8" s="60">
        <v>19</v>
      </c>
    </row>
    <row r="9" spans="1:19" ht="21" customHeight="1">
      <c r="A9" s="53" t="s">
        <v>70</v>
      </c>
      <c r="B9" s="54" t="s">
        <v>70</v>
      </c>
      <c r="C9" s="54" t="s">
        <v>245</v>
      </c>
      <c r="D9" s="55" t="s">
        <v>415</v>
      </c>
      <c r="E9" s="55" t="s">
        <v>416</v>
      </c>
      <c r="F9" s="55" t="s">
        <v>398</v>
      </c>
      <c r="G9" s="62">
        <v>5</v>
      </c>
      <c r="H9" s="47"/>
      <c r="I9" s="47">
        <v>56250</v>
      </c>
      <c r="J9" s="47">
        <v>56250</v>
      </c>
      <c r="K9" s="47"/>
      <c r="L9" s="47"/>
      <c r="M9" s="47"/>
      <c r="N9" s="47"/>
      <c r="O9" s="47"/>
      <c r="P9" s="47"/>
      <c r="Q9" s="47"/>
      <c r="R9" s="47"/>
      <c r="S9" s="47"/>
    </row>
    <row r="10" spans="1:19" ht="21" customHeight="1">
      <c r="A10" s="53" t="s">
        <v>70</v>
      </c>
      <c r="B10" s="54" t="s">
        <v>70</v>
      </c>
      <c r="C10" s="54" t="s">
        <v>245</v>
      </c>
      <c r="D10" s="55" t="s">
        <v>417</v>
      </c>
      <c r="E10" s="55" t="s">
        <v>418</v>
      </c>
      <c r="F10" s="55" t="s">
        <v>398</v>
      </c>
      <c r="G10" s="62">
        <v>5</v>
      </c>
      <c r="H10" s="47"/>
      <c r="I10" s="47">
        <v>40000</v>
      </c>
      <c r="J10" s="47">
        <v>40000</v>
      </c>
      <c r="K10" s="47"/>
      <c r="L10" s="47"/>
      <c r="M10" s="47"/>
      <c r="N10" s="47"/>
      <c r="O10" s="47"/>
      <c r="P10" s="47"/>
      <c r="Q10" s="47"/>
      <c r="R10" s="47"/>
      <c r="S10" s="47"/>
    </row>
    <row r="11" spans="1:19" ht="21" customHeight="1">
      <c r="A11" s="53" t="s">
        <v>70</v>
      </c>
      <c r="B11" s="54" t="s">
        <v>70</v>
      </c>
      <c r="C11" s="54" t="s">
        <v>245</v>
      </c>
      <c r="D11" s="55" t="s">
        <v>419</v>
      </c>
      <c r="E11" s="55" t="s">
        <v>420</v>
      </c>
      <c r="F11" s="55" t="s">
        <v>398</v>
      </c>
      <c r="G11" s="62">
        <v>5</v>
      </c>
      <c r="H11" s="47"/>
      <c r="I11" s="47">
        <v>25000</v>
      </c>
      <c r="J11" s="47">
        <v>25000</v>
      </c>
      <c r="K11" s="47"/>
      <c r="L11" s="47"/>
      <c r="M11" s="47"/>
      <c r="N11" s="47"/>
      <c r="O11" s="47"/>
      <c r="P11" s="47"/>
      <c r="Q11" s="47"/>
      <c r="R11" s="47"/>
      <c r="S11" s="47"/>
    </row>
    <row r="12" spans="1:19" ht="21" customHeight="1">
      <c r="A12" s="53" t="s">
        <v>70</v>
      </c>
      <c r="B12" s="54" t="s">
        <v>70</v>
      </c>
      <c r="C12" s="54" t="s">
        <v>253</v>
      </c>
      <c r="D12" s="55" t="s">
        <v>421</v>
      </c>
      <c r="E12" s="55" t="s">
        <v>422</v>
      </c>
      <c r="F12" s="55" t="s">
        <v>398</v>
      </c>
      <c r="G12" s="62">
        <v>30</v>
      </c>
      <c r="H12" s="47">
        <v>5700</v>
      </c>
      <c r="I12" s="47">
        <v>5700</v>
      </c>
      <c r="J12" s="47">
        <v>5700</v>
      </c>
      <c r="K12" s="47"/>
      <c r="L12" s="47"/>
      <c r="M12" s="47"/>
      <c r="N12" s="47"/>
      <c r="O12" s="47"/>
      <c r="P12" s="47"/>
      <c r="Q12" s="47"/>
      <c r="R12" s="47"/>
      <c r="S12" s="47"/>
    </row>
    <row r="13" spans="1:19" ht="21" customHeight="1">
      <c r="A13" s="53" t="s">
        <v>70</v>
      </c>
      <c r="B13" s="54" t="s">
        <v>70</v>
      </c>
      <c r="C13" s="54" t="s">
        <v>253</v>
      </c>
      <c r="D13" s="55" t="s">
        <v>423</v>
      </c>
      <c r="E13" s="55" t="s">
        <v>422</v>
      </c>
      <c r="F13" s="55" t="s">
        <v>398</v>
      </c>
      <c r="G13" s="62">
        <v>70</v>
      </c>
      <c r="H13" s="47">
        <v>13300</v>
      </c>
      <c r="I13" s="47">
        <v>13300</v>
      </c>
      <c r="J13" s="47">
        <v>13300</v>
      </c>
      <c r="K13" s="47"/>
      <c r="L13" s="47"/>
      <c r="M13" s="47"/>
      <c r="N13" s="47"/>
      <c r="O13" s="47"/>
      <c r="P13" s="47"/>
      <c r="Q13" s="47"/>
      <c r="R13" s="47"/>
      <c r="S13" s="47"/>
    </row>
    <row r="14" spans="1:19" ht="21" customHeight="1">
      <c r="A14" s="205" t="s">
        <v>193</v>
      </c>
      <c r="B14" s="206"/>
      <c r="C14" s="206"/>
      <c r="D14" s="207"/>
      <c r="E14" s="207"/>
      <c r="F14" s="207"/>
      <c r="G14" s="101"/>
      <c r="H14" s="47">
        <v>19000</v>
      </c>
      <c r="I14" s="47">
        <v>140250</v>
      </c>
      <c r="J14" s="47">
        <v>140250</v>
      </c>
      <c r="K14" s="47"/>
      <c r="L14" s="47"/>
      <c r="M14" s="47"/>
      <c r="N14" s="47"/>
      <c r="O14" s="47"/>
      <c r="P14" s="47"/>
      <c r="Q14" s="47"/>
      <c r="R14" s="47"/>
      <c r="S14" s="47"/>
    </row>
    <row r="15" spans="1:19" ht="21" customHeight="1">
      <c r="A15" s="144" t="s">
        <v>424</v>
      </c>
      <c r="B15" s="163"/>
      <c r="C15" s="163"/>
      <c r="D15" s="144"/>
      <c r="E15" s="144"/>
      <c r="F15" s="144"/>
      <c r="G15" s="188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</row>
  </sheetData>
  <mergeCells count="19">
    <mergeCell ref="A3:S3"/>
    <mergeCell ref="A4:H4"/>
    <mergeCell ref="I5:S5"/>
    <mergeCell ref="N6:S6"/>
    <mergeCell ref="A14:G14"/>
    <mergeCell ref="A15:S15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honeticPr fontId="16" type="noConversion"/>
  <printOptions horizontalCentered="1"/>
  <pageMargins left="0.96" right="0.96" top="0.72" bottom="0.72" header="0" footer="0"/>
  <pageSetup paperSize="9" scale="6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outlinePr summaryRight="0"/>
    <pageSetUpPr fitToPage="1"/>
  </sheetPr>
  <dimension ref="A1:T10"/>
  <sheetViews>
    <sheetView showZeros="0" workbookViewId="0">
      <pane ySplit="1" topLeftCell="A2" activePane="bottomLeft" state="frozen"/>
      <selection pane="bottomLeft" activeCell="A33" sqref="A33:XFD33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6.5" customHeight="1">
      <c r="A2" s="48"/>
      <c r="B2" s="49"/>
      <c r="C2" s="49"/>
      <c r="D2" s="49"/>
      <c r="E2" s="49"/>
      <c r="F2" s="49"/>
      <c r="G2" s="49"/>
      <c r="H2" s="48"/>
      <c r="I2" s="48"/>
      <c r="J2" s="48"/>
      <c r="K2" s="48"/>
      <c r="L2" s="48"/>
      <c r="M2" s="48"/>
      <c r="N2" s="56"/>
      <c r="O2" s="48"/>
      <c r="P2" s="48"/>
      <c r="Q2" s="49"/>
      <c r="R2" s="48"/>
      <c r="S2" s="58"/>
      <c r="T2" s="58" t="s">
        <v>425</v>
      </c>
    </row>
    <row r="3" spans="1:20" ht="41.25" customHeight="1">
      <c r="A3" s="198" t="str">
        <f>"2025"&amp;"年部门政府购买服务预算表"</f>
        <v>2025年部门政府购买服务预算表</v>
      </c>
      <c r="B3" s="161"/>
      <c r="C3" s="161"/>
      <c r="D3" s="161"/>
      <c r="E3" s="161"/>
      <c r="F3" s="161"/>
      <c r="G3" s="161"/>
      <c r="H3" s="208"/>
      <c r="I3" s="208"/>
      <c r="J3" s="208"/>
      <c r="K3" s="208"/>
      <c r="L3" s="208"/>
      <c r="M3" s="208"/>
      <c r="N3" s="209"/>
      <c r="O3" s="208"/>
      <c r="P3" s="208"/>
      <c r="Q3" s="161"/>
      <c r="R3" s="208"/>
      <c r="S3" s="209"/>
      <c r="T3" s="161"/>
    </row>
    <row r="4" spans="1:20" ht="22.5" customHeight="1">
      <c r="A4" s="210" t="str">
        <f>"单位名称："&amp;"嵩明县交通运输局"</f>
        <v>单位名称：嵩明县交通运输局</v>
      </c>
      <c r="B4" s="199"/>
      <c r="C4" s="199"/>
      <c r="D4" s="199"/>
      <c r="E4" s="199"/>
      <c r="F4" s="199"/>
      <c r="G4" s="199"/>
      <c r="H4" s="211"/>
      <c r="I4" s="211"/>
      <c r="J4" s="44"/>
      <c r="K4" s="44"/>
      <c r="L4" s="44"/>
      <c r="M4" s="44"/>
      <c r="N4" s="56"/>
      <c r="O4" s="48"/>
      <c r="P4" s="48"/>
      <c r="Q4" s="49"/>
      <c r="R4" s="48"/>
      <c r="S4" s="59"/>
      <c r="T4" s="58" t="s">
        <v>1</v>
      </c>
    </row>
    <row r="5" spans="1:20" ht="24" customHeight="1">
      <c r="A5" s="173" t="s">
        <v>202</v>
      </c>
      <c r="B5" s="190" t="s">
        <v>203</v>
      </c>
      <c r="C5" s="190" t="s">
        <v>405</v>
      </c>
      <c r="D5" s="190" t="s">
        <v>426</v>
      </c>
      <c r="E5" s="190" t="s">
        <v>427</v>
      </c>
      <c r="F5" s="190" t="s">
        <v>428</v>
      </c>
      <c r="G5" s="190" t="s">
        <v>429</v>
      </c>
      <c r="H5" s="193" t="s">
        <v>430</v>
      </c>
      <c r="I5" s="193" t="s">
        <v>431</v>
      </c>
      <c r="J5" s="201" t="s">
        <v>210</v>
      </c>
      <c r="K5" s="201"/>
      <c r="L5" s="201"/>
      <c r="M5" s="201"/>
      <c r="N5" s="167"/>
      <c r="O5" s="201"/>
      <c r="P5" s="201"/>
      <c r="Q5" s="166"/>
      <c r="R5" s="201"/>
      <c r="S5" s="167"/>
      <c r="T5" s="168"/>
    </row>
    <row r="6" spans="1:20" ht="24" customHeight="1">
      <c r="A6" s="177"/>
      <c r="B6" s="191"/>
      <c r="C6" s="191"/>
      <c r="D6" s="191"/>
      <c r="E6" s="191"/>
      <c r="F6" s="191"/>
      <c r="G6" s="191"/>
      <c r="H6" s="194"/>
      <c r="I6" s="194"/>
      <c r="J6" s="194" t="s">
        <v>55</v>
      </c>
      <c r="K6" s="194" t="s">
        <v>58</v>
      </c>
      <c r="L6" s="194" t="s">
        <v>411</v>
      </c>
      <c r="M6" s="194" t="s">
        <v>412</v>
      </c>
      <c r="N6" s="196" t="s">
        <v>413</v>
      </c>
      <c r="O6" s="202" t="s">
        <v>414</v>
      </c>
      <c r="P6" s="202"/>
      <c r="Q6" s="203"/>
      <c r="R6" s="202"/>
      <c r="S6" s="204"/>
      <c r="T6" s="192"/>
    </row>
    <row r="7" spans="1:20" ht="54" customHeight="1">
      <c r="A7" s="174"/>
      <c r="B7" s="192"/>
      <c r="C7" s="192"/>
      <c r="D7" s="192"/>
      <c r="E7" s="192"/>
      <c r="F7" s="192"/>
      <c r="G7" s="192"/>
      <c r="H7" s="195"/>
      <c r="I7" s="195"/>
      <c r="J7" s="195"/>
      <c r="K7" s="195" t="s">
        <v>57</v>
      </c>
      <c r="L7" s="195"/>
      <c r="M7" s="195"/>
      <c r="N7" s="197"/>
      <c r="O7" s="52" t="s">
        <v>57</v>
      </c>
      <c r="P7" s="52" t="s">
        <v>64</v>
      </c>
      <c r="Q7" s="51" t="s">
        <v>65</v>
      </c>
      <c r="R7" s="52" t="s">
        <v>66</v>
      </c>
      <c r="S7" s="57" t="s">
        <v>67</v>
      </c>
      <c r="T7" s="51" t="s">
        <v>68</v>
      </c>
    </row>
    <row r="8" spans="1:20" ht="17.25" customHeight="1">
      <c r="A8" s="10">
        <v>1</v>
      </c>
      <c r="B8" s="51">
        <v>2</v>
      </c>
      <c r="C8" s="10">
        <v>3</v>
      </c>
      <c r="D8" s="10">
        <v>4</v>
      </c>
      <c r="E8" s="51">
        <v>5</v>
      </c>
      <c r="F8" s="10">
        <v>6</v>
      </c>
      <c r="G8" s="10">
        <v>7</v>
      </c>
      <c r="H8" s="51">
        <v>8</v>
      </c>
      <c r="I8" s="10">
        <v>9</v>
      </c>
      <c r="J8" s="10">
        <v>10</v>
      </c>
      <c r="K8" s="51">
        <v>11</v>
      </c>
      <c r="L8" s="10">
        <v>12</v>
      </c>
      <c r="M8" s="10">
        <v>13</v>
      </c>
      <c r="N8" s="51">
        <v>14</v>
      </c>
      <c r="O8" s="10">
        <v>15</v>
      </c>
      <c r="P8" s="10">
        <v>16</v>
      </c>
      <c r="Q8" s="51">
        <v>17</v>
      </c>
      <c r="R8" s="10">
        <v>18</v>
      </c>
      <c r="S8" s="10">
        <v>19</v>
      </c>
      <c r="T8" s="10">
        <v>20</v>
      </c>
    </row>
    <row r="9" spans="1:20" ht="21" customHeight="1">
      <c r="A9" s="53" t="s">
        <v>70</v>
      </c>
      <c r="B9" s="54" t="s">
        <v>70</v>
      </c>
      <c r="C9" s="54" t="s">
        <v>245</v>
      </c>
      <c r="D9" s="54" t="s">
        <v>417</v>
      </c>
      <c r="E9" s="54" t="s">
        <v>432</v>
      </c>
      <c r="F9" s="54" t="s">
        <v>76</v>
      </c>
      <c r="G9" s="54" t="s">
        <v>433</v>
      </c>
      <c r="H9" s="55" t="s">
        <v>136</v>
      </c>
      <c r="I9" s="55" t="s">
        <v>417</v>
      </c>
      <c r="J9" s="47">
        <v>40000</v>
      </c>
      <c r="K9" s="47">
        <v>40000</v>
      </c>
      <c r="L9" s="47"/>
      <c r="M9" s="47"/>
      <c r="N9" s="47"/>
      <c r="O9" s="47"/>
      <c r="P9" s="47"/>
      <c r="Q9" s="47"/>
      <c r="R9" s="47"/>
      <c r="S9" s="47"/>
      <c r="T9" s="47"/>
    </row>
    <row r="10" spans="1:20" ht="21" customHeight="1">
      <c r="A10" s="205" t="s">
        <v>193</v>
      </c>
      <c r="B10" s="206"/>
      <c r="C10" s="206"/>
      <c r="D10" s="206"/>
      <c r="E10" s="206"/>
      <c r="F10" s="206"/>
      <c r="G10" s="206"/>
      <c r="H10" s="207"/>
      <c r="I10" s="111"/>
      <c r="J10" s="47">
        <v>40000</v>
      </c>
      <c r="K10" s="47">
        <v>40000</v>
      </c>
      <c r="L10" s="47"/>
      <c r="M10" s="47"/>
      <c r="N10" s="47"/>
      <c r="O10" s="47"/>
      <c r="P10" s="47"/>
      <c r="Q10" s="47"/>
      <c r="R10" s="47"/>
      <c r="S10" s="47"/>
      <c r="T10" s="47"/>
    </row>
  </sheetData>
  <mergeCells count="19"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A3:T3"/>
    <mergeCell ref="A4:I4"/>
    <mergeCell ref="J5:T5"/>
    <mergeCell ref="O6:T6"/>
    <mergeCell ref="J6:J7"/>
    <mergeCell ref="K6:K7"/>
  </mergeCells>
  <phoneticPr fontId="16" type="noConversion"/>
  <printOptions horizontalCentered="1"/>
  <pageMargins left="0.96" right="0.96" top="0.72" bottom="0.72" header="0" footer="0"/>
  <pageSetup paperSize="9" scale="6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outlinePr summaryRight="0"/>
    <pageSetUpPr fitToPage="1"/>
  </sheetPr>
  <dimension ref="A1:E10"/>
  <sheetViews>
    <sheetView showZeros="0" workbookViewId="0">
      <pane ySplit="1" topLeftCell="A2" activePane="bottomLeft" state="frozen"/>
      <selection pane="bottomLeft" activeCell="A10" sqref="A10"/>
    </sheetView>
  </sheetViews>
  <sheetFormatPr defaultColWidth="9.125" defaultRowHeight="14.25" customHeight="1"/>
  <cols>
    <col min="1" max="1" width="37.75" customWidth="1"/>
    <col min="2" max="4" width="20" customWidth="1"/>
    <col min="5" max="5" width="24.5" customWidth="1"/>
  </cols>
  <sheetData>
    <row r="1" spans="1:5" ht="14.25" customHeight="1">
      <c r="A1" s="1"/>
      <c r="B1" s="1"/>
      <c r="C1" s="1"/>
      <c r="D1" s="1"/>
      <c r="E1" s="1"/>
    </row>
    <row r="2" spans="1:5" ht="17.25" customHeight="1">
      <c r="D2" s="43"/>
      <c r="E2" s="3" t="s">
        <v>434</v>
      </c>
    </row>
    <row r="3" spans="1:5" ht="41.25" customHeight="1">
      <c r="A3" s="198" t="str">
        <f>"2025"&amp;"年对下转移支付预算表"</f>
        <v>2025年对下转移支付预算表</v>
      </c>
      <c r="B3" s="162"/>
      <c r="C3" s="162"/>
      <c r="D3" s="162"/>
      <c r="E3" s="161"/>
    </row>
    <row r="4" spans="1:5" ht="18" customHeight="1">
      <c r="A4" s="210" t="str">
        <f>"单位名称："&amp;"嵩明县交通运输局"</f>
        <v>单位名称：嵩明县交通运输局</v>
      </c>
      <c r="B4" s="211"/>
      <c r="C4" s="211"/>
      <c r="D4" s="212"/>
      <c r="E4" s="6" t="s">
        <v>1</v>
      </c>
    </row>
    <row r="5" spans="1:5" ht="19.5" customHeight="1">
      <c r="A5" s="178" t="s">
        <v>435</v>
      </c>
      <c r="B5" s="169" t="s">
        <v>210</v>
      </c>
      <c r="C5" s="133"/>
      <c r="D5" s="133"/>
      <c r="E5" s="40" t="s">
        <v>436</v>
      </c>
    </row>
    <row r="6" spans="1:5" ht="40.5" customHeight="1">
      <c r="A6" s="138"/>
      <c r="B6" s="16" t="s">
        <v>55</v>
      </c>
      <c r="C6" s="7" t="s">
        <v>58</v>
      </c>
      <c r="D6" s="45" t="s">
        <v>411</v>
      </c>
      <c r="E6" s="20" t="s">
        <v>437</v>
      </c>
    </row>
    <row r="7" spans="1:5" ht="19.5" customHeight="1">
      <c r="A7" s="11">
        <v>1</v>
      </c>
      <c r="B7" s="11">
        <v>2</v>
      </c>
      <c r="C7" s="11">
        <v>3</v>
      </c>
      <c r="D7" s="46">
        <v>4</v>
      </c>
      <c r="E7" s="20">
        <v>5</v>
      </c>
    </row>
    <row r="8" spans="1:5" ht="19.5" customHeight="1">
      <c r="A8" s="17"/>
      <c r="B8" s="47"/>
      <c r="C8" s="47"/>
      <c r="D8" s="47"/>
      <c r="E8" s="47"/>
    </row>
    <row r="9" spans="1:5" ht="19.5" customHeight="1">
      <c r="A9" s="41"/>
      <c r="B9" s="47"/>
      <c r="C9" s="47"/>
      <c r="D9" s="47"/>
      <c r="E9" s="47"/>
    </row>
    <row r="10" spans="1:5" ht="14.25" customHeight="1">
      <c r="A10" s="92" t="s">
        <v>454</v>
      </c>
    </row>
  </sheetData>
  <mergeCells count="4">
    <mergeCell ref="A3:E3"/>
    <mergeCell ref="A4:D4"/>
    <mergeCell ref="B5:D5"/>
    <mergeCell ref="A5:A6"/>
  </mergeCells>
  <phoneticPr fontId="16" type="noConversion"/>
  <printOptions horizontalCentered="1"/>
  <pageMargins left="0.96" right="0.96" top="0.72" bottom="0.72" header="0" footer="0"/>
  <pageSetup paperSize="9" scale="57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outlinePr summaryRight="0"/>
    <pageSetUpPr fitToPage="1"/>
  </sheetPr>
  <dimension ref="A1:J9"/>
  <sheetViews>
    <sheetView showZeros="0" workbookViewId="0">
      <pane ySplit="1" topLeftCell="A2" activePane="bottomLeft" state="frozen"/>
      <selection pane="bottomLeft" activeCell="A9" sqref="A9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2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>
      <c r="J2" s="3" t="s">
        <v>438</v>
      </c>
    </row>
    <row r="3" spans="1:10" ht="41.25" customHeight="1">
      <c r="A3" s="181" t="str">
        <f>"2025"&amp;"年对下转移支付绩效目标表"</f>
        <v>2025年对下转移支付绩效目标表</v>
      </c>
      <c r="B3" s="162"/>
      <c r="C3" s="162"/>
      <c r="D3" s="162"/>
      <c r="E3" s="162"/>
      <c r="F3" s="161"/>
      <c r="G3" s="162"/>
      <c r="H3" s="161"/>
      <c r="I3" s="161"/>
      <c r="J3" s="162"/>
    </row>
    <row r="4" spans="1:10" ht="17.25" customHeight="1">
      <c r="A4" s="163" t="str">
        <f>"单位名称："&amp;"嵩明县交通运输局"</f>
        <v>单位名称：嵩明县交通运输局</v>
      </c>
      <c r="B4" s="94"/>
      <c r="C4" s="94"/>
      <c r="D4" s="94"/>
      <c r="E4" s="94"/>
      <c r="F4" s="94"/>
      <c r="G4" s="94"/>
      <c r="H4" s="94"/>
    </row>
    <row r="5" spans="1:10" ht="44.25" customHeight="1">
      <c r="A5" s="39" t="s">
        <v>435</v>
      </c>
      <c r="B5" s="39" t="s">
        <v>348</v>
      </c>
      <c r="C5" s="39" t="s">
        <v>349</v>
      </c>
      <c r="D5" s="39" t="s">
        <v>350</v>
      </c>
      <c r="E5" s="39" t="s">
        <v>351</v>
      </c>
      <c r="F5" s="40" t="s">
        <v>352</v>
      </c>
      <c r="G5" s="39" t="s">
        <v>353</v>
      </c>
      <c r="H5" s="40" t="s">
        <v>354</v>
      </c>
      <c r="I5" s="40" t="s">
        <v>355</v>
      </c>
      <c r="J5" s="39" t="s">
        <v>356</v>
      </c>
    </row>
    <row r="6" spans="1:10" ht="14.25" customHeight="1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40">
        <v>6</v>
      </c>
      <c r="G6" s="39">
        <v>7</v>
      </c>
      <c r="H6" s="40">
        <v>8</v>
      </c>
      <c r="I6" s="40">
        <v>9</v>
      </c>
      <c r="J6" s="39">
        <v>10</v>
      </c>
    </row>
    <row r="7" spans="1:10" ht="42" customHeight="1">
      <c r="A7" s="17"/>
      <c r="B7" s="41"/>
      <c r="C7" s="41"/>
      <c r="D7" s="41"/>
      <c r="E7" s="31"/>
      <c r="F7" s="42"/>
      <c r="G7" s="31"/>
      <c r="H7" s="42"/>
      <c r="I7" s="42"/>
      <c r="J7" s="31"/>
    </row>
    <row r="8" spans="1:10" ht="42" customHeight="1">
      <c r="A8" s="17"/>
      <c r="B8" s="12"/>
      <c r="C8" s="12"/>
      <c r="D8" s="12"/>
      <c r="E8" s="17"/>
      <c r="F8" s="12"/>
      <c r="G8" s="17"/>
      <c r="H8" s="12"/>
      <c r="I8" s="12"/>
      <c r="J8" s="17"/>
    </row>
    <row r="9" spans="1:10" ht="12" customHeight="1">
      <c r="A9" s="92" t="s">
        <v>454</v>
      </c>
    </row>
  </sheetData>
  <mergeCells count="2">
    <mergeCell ref="A3:J3"/>
    <mergeCell ref="A4:H4"/>
  </mergeCells>
  <phoneticPr fontId="16" type="noConversion"/>
  <printOptions horizontalCentered="1"/>
  <pageMargins left="0.96" right="0.96" top="0.72" bottom="0.72" header="0" footer="0"/>
  <pageSetup paperSize="9" scale="6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outlinePr summaryRight="0"/>
    <pageSetUpPr fitToPage="1"/>
  </sheetPr>
  <dimension ref="A1:I10"/>
  <sheetViews>
    <sheetView showZeros="0" workbookViewId="0">
      <pane ySplit="1" topLeftCell="A2" activePane="bottomLeft" state="frozen"/>
      <selection pane="bottomLeft" activeCell="A10" sqref="A10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1"/>
      <c r="B1" s="1"/>
      <c r="C1" s="1"/>
      <c r="D1" s="1"/>
      <c r="E1" s="1"/>
      <c r="F1" s="1"/>
      <c r="G1" s="1"/>
      <c r="H1" s="1"/>
      <c r="I1" s="1"/>
    </row>
    <row r="2" spans="1:9" ht="14.25" customHeight="1">
      <c r="A2" s="22"/>
      <c r="B2" s="23"/>
      <c r="C2" s="23"/>
      <c r="D2" s="24"/>
      <c r="E2" s="24"/>
      <c r="F2" s="24"/>
      <c r="G2" s="23"/>
      <c r="H2" s="23"/>
      <c r="I2" s="37" t="s">
        <v>439</v>
      </c>
    </row>
    <row r="3" spans="1:9" ht="41.25" customHeight="1">
      <c r="A3" s="93" t="str">
        <f>"2025"&amp;"年新增资产配置预算表"</f>
        <v>2025年新增资产配置预算表</v>
      </c>
      <c r="B3" s="143"/>
      <c r="C3" s="143"/>
      <c r="D3" s="142"/>
      <c r="E3" s="142"/>
      <c r="F3" s="142"/>
      <c r="G3" s="143"/>
      <c r="H3" s="143"/>
      <c r="I3" s="142"/>
    </row>
    <row r="4" spans="1:9" ht="14.25" customHeight="1">
      <c r="A4" s="95" t="str">
        <f>"单位名称："&amp;"嵩明县交通运输局"</f>
        <v>单位名称：嵩明县交通运输局</v>
      </c>
      <c r="B4" s="213"/>
      <c r="C4" s="213"/>
      <c r="D4" s="27"/>
      <c r="F4" s="26"/>
      <c r="G4" s="25"/>
      <c r="H4" s="25"/>
      <c r="I4" s="38" t="s">
        <v>1</v>
      </c>
    </row>
    <row r="5" spans="1:9" ht="28.5" customHeight="1">
      <c r="A5" s="146" t="s">
        <v>202</v>
      </c>
      <c r="B5" s="147" t="s">
        <v>203</v>
      </c>
      <c r="C5" s="105" t="s">
        <v>440</v>
      </c>
      <c r="D5" s="146" t="s">
        <v>441</v>
      </c>
      <c r="E5" s="146" t="s">
        <v>442</v>
      </c>
      <c r="F5" s="146" t="s">
        <v>443</v>
      </c>
      <c r="G5" s="147" t="s">
        <v>444</v>
      </c>
      <c r="H5" s="214"/>
      <c r="I5" s="146"/>
    </row>
    <row r="6" spans="1:9" ht="21" customHeight="1">
      <c r="A6" s="105"/>
      <c r="B6" s="150"/>
      <c r="C6" s="150"/>
      <c r="D6" s="149"/>
      <c r="E6" s="150"/>
      <c r="F6" s="150"/>
      <c r="G6" s="28" t="s">
        <v>409</v>
      </c>
      <c r="H6" s="28" t="s">
        <v>445</v>
      </c>
      <c r="I6" s="28" t="s">
        <v>446</v>
      </c>
    </row>
    <row r="7" spans="1:9" ht="17.25" customHeight="1">
      <c r="A7" s="29" t="s">
        <v>83</v>
      </c>
      <c r="B7" s="30" t="s">
        <v>84</v>
      </c>
      <c r="C7" s="29" t="s">
        <v>85</v>
      </c>
      <c r="D7" s="31" t="s">
        <v>86</v>
      </c>
      <c r="E7" s="29" t="s">
        <v>87</v>
      </c>
      <c r="F7" s="30" t="s">
        <v>88</v>
      </c>
      <c r="G7" s="32" t="s">
        <v>89</v>
      </c>
      <c r="H7" s="31" t="s">
        <v>90</v>
      </c>
      <c r="I7" s="31">
        <v>9</v>
      </c>
    </row>
    <row r="8" spans="1:9" ht="19.5" customHeight="1">
      <c r="A8" s="33"/>
      <c r="B8" s="19"/>
      <c r="C8" s="19"/>
      <c r="D8" s="17"/>
      <c r="E8" s="12"/>
      <c r="F8" s="32"/>
      <c r="G8" s="34"/>
      <c r="H8" s="35"/>
      <c r="I8" s="35"/>
    </row>
    <row r="9" spans="1:9" ht="19.5" customHeight="1">
      <c r="A9" s="215" t="s">
        <v>55</v>
      </c>
      <c r="B9" s="216"/>
      <c r="C9" s="216"/>
      <c r="D9" s="217"/>
      <c r="E9" s="218"/>
      <c r="F9" s="218"/>
      <c r="G9" s="34"/>
      <c r="H9" s="35"/>
      <c r="I9" s="35"/>
    </row>
    <row r="10" spans="1:9" ht="14.25" customHeight="1">
      <c r="A10" s="92" t="s">
        <v>454</v>
      </c>
    </row>
  </sheetData>
  <mergeCells count="10"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honeticPr fontId="16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outlinePr summaryRight="0"/>
    <pageSetUpPr fitToPage="1"/>
  </sheetPr>
  <dimension ref="A1:K12"/>
  <sheetViews>
    <sheetView showZeros="0" workbookViewId="0">
      <pane ySplit="1" topLeftCell="A2" activePane="bottomLeft" state="frozen"/>
      <selection pane="bottomLeft" activeCell="A12" sqref="A12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>
      <c r="D2" s="2"/>
      <c r="E2" s="2"/>
      <c r="F2" s="2"/>
      <c r="G2" s="2"/>
      <c r="K2" s="3" t="s">
        <v>447</v>
      </c>
    </row>
    <row r="3" spans="1:11" ht="41.25" customHeight="1">
      <c r="A3" s="162" t="str">
        <f>"2025"&amp;"年上级转移支付补助项目支出预算表"</f>
        <v>2025年上级转移支付补助项目支出预算表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ht="13.5" customHeight="1">
      <c r="A4" s="163" t="str">
        <f>"单位名称："&amp;"嵩明县交通运输局"</f>
        <v>单位名称：嵩明县交通运输局</v>
      </c>
      <c r="B4" s="164"/>
      <c r="C4" s="164"/>
      <c r="D4" s="164"/>
      <c r="E4" s="164"/>
      <c r="F4" s="164"/>
      <c r="G4" s="164"/>
      <c r="H4" s="5"/>
      <c r="I4" s="5"/>
      <c r="J4" s="5"/>
      <c r="K4" s="6" t="s">
        <v>1</v>
      </c>
    </row>
    <row r="5" spans="1:11" ht="21.75" customHeight="1">
      <c r="A5" s="151" t="s">
        <v>284</v>
      </c>
      <c r="B5" s="151" t="s">
        <v>205</v>
      </c>
      <c r="C5" s="151" t="s">
        <v>285</v>
      </c>
      <c r="D5" s="173" t="s">
        <v>206</v>
      </c>
      <c r="E5" s="173" t="s">
        <v>207</v>
      </c>
      <c r="F5" s="173" t="s">
        <v>286</v>
      </c>
      <c r="G5" s="173" t="s">
        <v>287</v>
      </c>
      <c r="H5" s="178" t="s">
        <v>55</v>
      </c>
      <c r="I5" s="169" t="s">
        <v>448</v>
      </c>
      <c r="J5" s="133"/>
      <c r="K5" s="134"/>
    </row>
    <row r="6" spans="1:11" ht="21.75" customHeight="1">
      <c r="A6" s="157"/>
      <c r="B6" s="157"/>
      <c r="C6" s="157"/>
      <c r="D6" s="177"/>
      <c r="E6" s="177"/>
      <c r="F6" s="177"/>
      <c r="G6" s="177"/>
      <c r="H6" s="158"/>
      <c r="I6" s="173" t="s">
        <v>58</v>
      </c>
      <c r="J6" s="173" t="s">
        <v>59</v>
      </c>
      <c r="K6" s="173" t="s">
        <v>60</v>
      </c>
    </row>
    <row r="7" spans="1:11" ht="40.5" customHeight="1">
      <c r="A7" s="152"/>
      <c r="B7" s="152"/>
      <c r="C7" s="152"/>
      <c r="D7" s="174"/>
      <c r="E7" s="174"/>
      <c r="F7" s="174"/>
      <c r="G7" s="174"/>
      <c r="H7" s="138"/>
      <c r="I7" s="174" t="s">
        <v>57</v>
      </c>
      <c r="J7" s="174"/>
      <c r="K7" s="174"/>
    </row>
    <row r="8" spans="1:11" ht="15" customHeight="1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20">
        <v>10</v>
      </c>
      <c r="K8" s="20">
        <v>11</v>
      </c>
    </row>
    <row r="9" spans="1:11" ht="18.75" customHeight="1">
      <c r="A9" s="17"/>
      <c r="B9" s="12"/>
      <c r="C9" s="17"/>
      <c r="D9" s="17"/>
      <c r="E9" s="17"/>
      <c r="F9" s="17"/>
      <c r="G9" s="17"/>
      <c r="H9" s="18"/>
      <c r="I9" s="21"/>
      <c r="J9" s="21"/>
      <c r="K9" s="18"/>
    </row>
    <row r="10" spans="1:11" ht="18.75" customHeight="1">
      <c r="A10" s="19"/>
      <c r="B10" s="12"/>
      <c r="C10" s="12"/>
      <c r="D10" s="12"/>
      <c r="E10" s="12"/>
      <c r="F10" s="12"/>
      <c r="G10" s="12"/>
      <c r="H10" s="14"/>
      <c r="I10" s="14"/>
      <c r="J10" s="14"/>
      <c r="K10" s="18"/>
    </row>
    <row r="11" spans="1:11" ht="18.75" customHeight="1">
      <c r="A11" s="153" t="s">
        <v>193</v>
      </c>
      <c r="B11" s="154"/>
      <c r="C11" s="154"/>
      <c r="D11" s="154"/>
      <c r="E11" s="154"/>
      <c r="F11" s="154"/>
      <c r="G11" s="117"/>
      <c r="H11" s="14"/>
      <c r="I11" s="14"/>
      <c r="J11" s="14"/>
      <c r="K11" s="18"/>
    </row>
    <row r="12" spans="1:11" ht="14.25" customHeight="1">
      <c r="A12" s="92" t="s">
        <v>454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outlinePr summaryRight="0"/>
    <pageSetUpPr fitToPage="1"/>
  </sheetPr>
  <dimension ref="A1:G18"/>
  <sheetViews>
    <sheetView showZeros="0" workbookViewId="0">
      <pane ySplit="1" topLeftCell="A2" activePane="bottomLeft" state="frozen"/>
      <selection pane="bottomLeft" activeCell="A11" sqref="A11:XFD17"/>
    </sheetView>
  </sheetViews>
  <sheetFormatPr defaultColWidth="9.125" defaultRowHeight="14.25" customHeight="1"/>
  <cols>
    <col min="1" max="1" width="35.25" customWidth="1"/>
    <col min="2" max="2" width="28" customWidth="1"/>
    <col min="3" max="3" width="30.875" customWidth="1"/>
    <col min="4" max="4" width="28" customWidth="1"/>
    <col min="5" max="7" width="23.875" customWidth="1"/>
  </cols>
  <sheetData>
    <row r="1" spans="1:7" ht="14.25" customHeight="1">
      <c r="A1" s="1"/>
      <c r="B1" s="1"/>
      <c r="C1" s="1"/>
      <c r="D1" s="1"/>
      <c r="E1" s="1"/>
      <c r="F1" s="1"/>
      <c r="G1" s="1"/>
    </row>
    <row r="2" spans="1:7" ht="13.5" customHeight="1">
      <c r="D2" s="2"/>
      <c r="G2" s="3" t="s">
        <v>449</v>
      </c>
    </row>
    <row r="3" spans="1:7" ht="41.25" customHeight="1">
      <c r="A3" s="162" t="str">
        <f>"2025"&amp;"年部门项目中期规划预算表"</f>
        <v>2025年部门项目中期规划预算表</v>
      </c>
      <c r="B3" s="162"/>
      <c r="C3" s="162"/>
      <c r="D3" s="162"/>
      <c r="E3" s="162"/>
      <c r="F3" s="162"/>
      <c r="G3" s="162"/>
    </row>
    <row r="4" spans="1:7" ht="13.5" customHeight="1">
      <c r="A4" s="163" t="str">
        <f>"单位名称："&amp;"嵩明县交通运输局"</f>
        <v>单位名称：嵩明县交通运输局</v>
      </c>
      <c r="B4" s="164"/>
      <c r="C4" s="164"/>
      <c r="D4" s="164"/>
      <c r="E4" s="5"/>
      <c r="F4" s="5"/>
      <c r="G4" s="6" t="s">
        <v>1</v>
      </c>
    </row>
    <row r="5" spans="1:7" ht="21.75" customHeight="1">
      <c r="A5" s="151" t="s">
        <v>285</v>
      </c>
      <c r="B5" s="151" t="s">
        <v>284</v>
      </c>
      <c r="C5" s="151" t="s">
        <v>205</v>
      </c>
      <c r="D5" s="173" t="s">
        <v>450</v>
      </c>
      <c r="E5" s="169" t="s">
        <v>58</v>
      </c>
      <c r="F5" s="133"/>
      <c r="G5" s="134"/>
    </row>
    <row r="6" spans="1:7" ht="21.75" customHeight="1">
      <c r="A6" s="157"/>
      <c r="B6" s="157"/>
      <c r="C6" s="157"/>
      <c r="D6" s="177"/>
      <c r="E6" s="222" t="str">
        <f>"2025"&amp;"年"</f>
        <v>2025年</v>
      </c>
      <c r="F6" s="173" t="str">
        <f>("2025"+1)&amp;"年"</f>
        <v>2026年</v>
      </c>
      <c r="G6" s="173" t="str">
        <f>("2025"+2)&amp;"年"</f>
        <v>2027年</v>
      </c>
    </row>
    <row r="7" spans="1:7" ht="40.5" customHeight="1">
      <c r="A7" s="152"/>
      <c r="B7" s="152"/>
      <c r="C7" s="152"/>
      <c r="D7" s="174"/>
      <c r="E7" s="138"/>
      <c r="F7" s="174" t="s">
        <v>57</v>
      </c>
      <c r="G7" s="174"/>
    </row>
    <row r="8" spans="1:7" ht="15" customHeight="1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</row>
    <row r="9" spans="1:7" ht="17.25" customHeight="1">
      <c r="A9" s="12" t="s">
        <v>70</v>
      </c>
      <c r="B9" s="13"/>
      <c r="C9" s="13"/>
      <c r="D9" s="12"/>
      <c r="E9" s="14">
        <v>8362000</v>
      </c>
      <c r="F9" s="14"/>
      <c r="G9" s="14"/>
    </row>
    <row r="10" spans="1:7" ht="18.75" customHeight="1">
      <c r="A10" s="12"/>
      <c r="B10" s="12" t="s">
        <v>451</v>
      </c>
      <c r="C10" s="12" t="s">
        <v>292</v>
      </c>
      <c r="D10" s="12" t="s">
        <v>452</v>
      </c>
      <c r="E10" s="14">
        <v>612000</v>
      </c>
      <c r="F10" s="14"/>
      <c r="G10" s="14"/>
    </row>
    <row r="11" spans="1:7" ht="44.25" customHeight="1">
      <c r="A11" s="15"/>
      <c r="B11" s="12" t="s">
        <v>451</v>
      </c>
      <c r="C11" s="12" t="s">
        <v>296</v>
      </c>
      <c r="D11" s="12" t="s">
        <v>452</v>
      </c>
      <c r="E11" s="14">
        <v>720000</v>
      </c>
      <c r="F11" s="14"/>
      <c r="G11" s="14"/>
    </row>
    <row r="12" spans="1:7" ht="44.25" customHeight="1">
      <c r="A12" s="15"/>
      <c r="B12" s="12" t="s">
        <v>451</v>
      </c>
      <c r="C12" s="12" t="s">
        <v>298</v>
      </c>
      <c r="D12" s="12" t="s">
        <v>452</v>
      </c>
      <c r="E12" s="14">
        <v>700000</v>
      </c>
      <c r="F12" s="14"/>
      <c r="G12" s="14"/>
    </row>
    <row r="13" spans="1:7" ht="44.25" customHeight="1">
      <c r="A13" s="15"/>
      <c r="B13" s="12" t="s">
        <v>451</v>
      </c>
      <c r="C13" s="12" t="s">
        <v>302</v>
      </c>
      <c r="D13" s="12" t="s">
        <v>452</v>
      </c>
      <c r="E13" s="14">
        <v>1500000</v>
      </c>
      <c r="F13" s="14"/>
      <c r="G13" s="14"/>
    </row>
    <row r="14" spans="1:7" ht="44.25" customHeight="1">
      <c r="A14" s="15"/>
      <c r="B14" s="12" t="s">
        <v>451</v>
      </c>
      <c r="C14" s="12" t="s">
        <v>304</v>
      </c>
      <c r="D14" s="12" t="s">
        <v>452</v>
      </c>
      <c r="E14" s="14">
        <v>840000</v>
      </c>
      <c r="F14" s="14"/>
      <c r="G14" s="14"/>
    </row>
    <row r="15" spans="1:7" ht="44.25" customHeight="1">
      <c r="A15" s="15"/>
      <c r="B15" s="12" t="s">
        <v>451</v>
      </c>
      <c r="C15" s="12" t="s">
        <v>306</v>
      </c>
      <c r="D15" s="12" t="s">
        <v>452</v>
      </c>
      <c r="E15" s="14">
        <v>2830000</v>
      </c>
      <c r="F15" s="14"/>
      <c r="G15" s="14"/>
    </row>
    <row r="16" spans="1:7" ht="44.25" customHeight="1">
      <c r="A16" s="15"/>
      <c r="B16" s="12" t="s">
        <v>451</v>
      </c>
      <c r="C16" s="12" t="s">
        <v>308</v>
      </c>
      <c r="D16" s="12" t="s">
        <v>452</v>
      </c>
      <c r="E16" s="14">
        <v>600000</v>
      </c>
      <c r="F16" s="14"/>
      <c r="G16" s="14"/>
    </row>
    <row r="17" spans="1:7" ht="44.25" customHeight="1">
      <c r="A17" s="15"/>
      <c r="B17" s="12" t="s">
        <v>451</v>
      </c>
      <c r="C17" s="12" t="s">
        <v>310</v>
      </c>
      <c r="D17" s="12" t="s">
        <v>452</v>
      </c>
      <c r="E17" s="14">
        <v>560000</v>
      </c>
      <c r="F17" s="14"/>
      <c r="G17" s="14"/>
    </row>
    <row r="18" spans="1:7" ht="18.75" customHeight="1">
      <c r="A18" s="219" t="s">
        <v>55</v>
      </c>
      <c r="B18" s="220" t="s">
        <v>453</v>
      </c>
      <c r="C18" s="220"/>
      <c r="D18" s="221"/>
      <c r="E18" s="14">
        <v>8362000</v>
      </c>
      <c r="F18" s="14"/>
      <c r="G18" s="14"/>
    </row>
  </sheetData>
  <mergeCells count="11">
    <mergeCell ref="A3:G3"/>
    <mergeCell ref="A4:D4"/>
    <mergeCell ref="E5:G5"/>
    <mergeCell ref="A18:D18"/>
    <mergeCell ref="A5:A7"/>
    <mergeCell ref="B5:B7"/>
    <mergeCell ref="C5:C7"/>
    <mergeCell ref="D5:D7"/>
    <mergeCell ref="E6:E7"/>
    <mergeCell ref="F6:F7"/>
    <mergeCell ref="G6:G7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Right="0"/>
    <pageSetUpPr fitToPage="1"/>
  </sheetPr>
  <dimension ref="A1:S11"/>
  <sheetViews>
    <sheetView showGridLines="0" showZeros="0" workbookViewId="0">
      <pane ySplit="1" topLeftCell="A2" activePane="bottomLeft" state="frozen"/>
      <selection pane="bottomLeft" activeCell="A33" sqref="A33:XFD33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7.25" customHeight="1">
      <c r="A2" s="112" t="s">
        <v>52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41.25" customHeight="1">
      <c r="A3" s="93" t="str">
        <f>"2025"&amp;"年部门收入预算表"</f>
        <v>2025年部门收入预算表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</row>
    <row r="4" spans="1:19" ht="17.25" customHeight="1">
      <c r="A4" s="95" t="str">
        <f>"单位名称："&amp;"嵩明县交通运输局"</f>
        <v>单位名称：嵩明县交通运输局</v>
      </c>
      <c r="B4" s="94"/>
      <c r="S4" s="27" t="s">
        <v>1</v>
      </c>
    </row>
    <row r="5" spans="1:19" ht="21.75" customHeight="1">
      <c r="A5" s="107" t="s">
        <v>53</v>
      </c>
      <c r="B5" s="110" t="s">
        <v>54</v>
      </c>
      <c r="C5" s="110" t="s">
        <v>55</v>
      </c>
      <c r="D5" s="113" t="s">
        <v>56</v>
      </c>
      <c r="E5" s="113"/>
      <c r="F5" s="113"/>
      <c r="G5" s="113"/>
      <c r="H5" s="113"/>
      <c r="I5" s="114"/>
      <c r="J5" s="113"/>
      <c r="K5" s="113"/>
      <c r="L5" s="113"/>
      <c r="M5" s="113"/>
      <c r="N5" s="115"/>
      <c r="O5" s="113" t="s">
        <v>45</v>
      </c>
      <c r="P5" s="113"/>
      <c r="Q5" s="113"/>
      <c r="R5" s="113"/>
      <c r="S5" s="115"/>
    </row>
    <row r="6" spans="1:19" ht="27" customHeight="1">
      <c r="A6" s="108"/>
      <c r="B6" s="99"/>
      <c r="C6" s="99"/>
      <c r="D6" s="99" t="s">
        <v>57</v>
      </c>
      <c r="E6" s="99" t="s">
        <v>58</v>
      </c>
      <c r="F6" s="99" t="s">
        <v>59</v>
      </c>
      <c r="G6" s="99" t="s">
        <v>60</v>
      </c>
      <c r="H6" s="99" t="s">
        <v>61</v>
      </c>
      <c r="I6" s="102" t="s">
        <v>62</v>
      </c>
      <c r="J6" s="103"/>
      <c r="K6" s="103"/>
      <c r="L6" s="103"/>
      <c r="M6" s="103"/>
      <c r="N6" s="104"/>
      <c r="O6" s="99" t="s">
        <v>57</v>
      </c>
      <c r="P6" s="99" t="s">
        <v>58</v>
      </c>
      <c r="Q6" s="99" t="s">
        <v>59</v>
      </c>
      <c r="R6" s="99" t="s">
        <v>60</v>
      </c>
      <c r="S6" s="99" t="s">
        <v>63</v>
      </c>
    </row>
    <row r="7" spans="1:19" ht="30" customHeight="1">
      <c r="A7" s="109"/>
      <c r="B7" s="111"/>
      <c r="C7" s="101"/>
      <c r="D7" s="101"/>
      <c r="E7" s="101"/>
      <c r="F7" s="101"/>
      <c r="G7" s="101"/>
      <c r="H7" s="101"/>
      <c r="I7" s="42" t="s">
        <v>57</v>
      </c>
      <c r="J7" s="90" t="s">
        <v>64</v>
      </c>
      <c r="K7" s="90" t="s">
        <v>65</v>
      </c>
      <c r="L7" s="90" t="s">
        <v>66</v>
      </c>
      <c r="M7" s="90" t="s">
        <v>67</v>
      </c>
      <c r="N7" s="90" t="s">
        <v>68</v>
      </c>
      <c r="O7" s="100"/>
      <c r="P7" s="100"/>
      <c r="Q7" s="100"/>
      <c r="R7" s="100"/>
      <c r="S7" s="101"/>
    </row>
    <row r="8" spans="1:19" ht="15" customHeight="1">
      <c r="A8" s="89">
        <v>1</v>
      </c>
      <c r="B8" s="89">
        <v>2</v>
      </c>
      <c r="C8" s="89">
        <v>3</v>
      </c>
      <c r="D8" s="89">
        <v>4</v>
      </c>
      <c r="E8" s="89">
        <v>5</v>
      </c>
      <c r="F8" s="89">
        <v>6</v>
      </c>
      <c r="G8" s="89">
        <v>7</v>
      </c>
      <c r="H8" s="89">
        <v>8</v>
      </c>
      <c r="I8" s="42">
        <v>9</v>
      </c>
      <c r="J8" s="89">
        <v>10</v>
      </c>
      <c r="K8" s="89">
        <v>11</v>
      </c>
      <c r="L8" s="89">
        <v>12</v>
      </c>
      <c r="M8" s="89">
        <v>13</v>
      </c>
      <c r="N8" s="89">
        <v>14</v>
      </c>
      <c r="O8" s="89">
        <v>15</v>
      </c>
      <c r="P8" s="89">
        <v>16</v>
      </c>
      <c r="Q8" s="89">
        <v>17</v>
      </c>
      <c r="R8" s="89">
        <v>18</v>
      </c>
      <c r="S8" s="89">
        <v>19</v>
      </c>
    </row>
    <row r="9" spans="1:19" ht="18" customHeight="1">
      <c r="A9" s="12" t="s">
        <v>69</v>
      </c>
      <c r="B9" s="12" t="s">
        <v>70</v>
      </c>
      <c r="C9" s="47">
        <v>55208499.090000004</v>
      </c>
      <c r="D9" s="47">
        <v>55208499.090000004</v>
      </c>
      <c r="E9" s="47">
        <v>16044211.09</v>
      </c>
      <c r="F9" s="47">
        <v>39164288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</row>
    <row r="10" spans="1:19" ht="18" customHeight="1">
      <c r="A10" s="69" t="s">
        <v>71</v>
      </c>
      <c r="B10" s="69" t="s">
        <v>70</v>
      </c>
      <c r="C10" s="47">
        <v>55208499.090000004</v>
      </c>
      <c r="D10" s="47">
        <v>55208499.090000004</v>
      </c>
      <c r="E10" s="47">
        <v>16044211.09</v>
      </c>
      <c r="F10" s="47">
        <v>39164288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</row>
    <row r="11" spans="1:19" ht="18" customHeight="1">
      <c r="A11" s="105" t="s">
        <v>55</v>
      </c>
      <c r="B11" s="106"/>
      <c r="C11" s="47">
        <v>55208499.090000004</v>
      </c>
      <c r="D11" s="47">
        <v>55208499.090000004</v>
      </c>
      <c r="E11" s="47">
        <v>16044211.09</v>
      </c>
      <c r="F11" s="47">
        <v>39164288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</sheetData>
  <mergeCells count="20">
    <mergeCell ref="A2:S2"/>
    <mergeCell ref="A3:S3"/>
    <mergeCell ref="A4:B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honeticPr fontId="16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outlinePr summaryRight="0"/>
    <pageSetUpPr fitToPage="1"/>
  </sheetPr>
  <dimension ref="A1:O37"/>
  <sheetViews>
    <sheetView showGridLines="0" showZeros="0" topLeftCell="B1" workbookViewId="0">
      <pane ySplit="1" topLeftCell="A20" activePane="bottomLeft" state="frozen"/>
      <selection pane="bottomLeft" activeCell="F37" sqref="F37:G37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.25" customHeight="1">
      <c r="A2" s="122" t="s">
        <v>72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ht="41.25" customHeight="1">
      <c r="A3" s="93" t="str">
        <f>"2025"&amp;"年部门支出预算表"</f>
        <v>2025年部门支出预算表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7.25" customHeight="1">
      <c r="A4" s="95" t="str">
        <f>"单位名称："&amp;"嵩明县交通运输局"</f>
        <v>单位名称：嵩明县交通运输局</v>
      </c>
      <c r="B4" s="94"/>
      <c r="O4" s="27" t="s">
        <v>1</v>
      </c>
    </row>
    <row r="5" spans="1:15" ht="27" customHeight="1">
      <c r="A5" s="118" t="s">
        <v>73</v>
      </c>
      <c r="B5" s="118" t="s">
        <v>74</v>
      </c>
      <c r="C5" s="118" t="s">
        <v>55</v>
      </c>
      <c r="D5" s="123" t="s">
        <v>58</v>
      </c>
      <c r="E5" s="124"/>
      <c r="F5" s="125"/>
      <c r="G5" s="121" t="s">
        <v>59</v>
      </c>
      <c r="H5" s="121" t="s">
        <v>60</v>
      </c>
      <c r="I5" s="121" t="s">
        <v>75</v>
      </c>
      <c r="J5" s="123" t="s">
        <v>62</v>
      </c>
      <c r="K5" s="124"/>
      <c r="L5" s="124"/>
      <c r="M5" s="124"/>
      <c r="N5" s="126"/>
      <c r="O5" s="127"/>
    </row>
    <row r="6" spans="1:15" ht="42" customHeight="1">
      <c r="A6" s="119"/>
      <c r="B6" s="119"/>
      <c r="C6" s="120"/>
      <c r="D6" s="86" t="s">
        <v>57</v>
      </c>
      <c r="E6" s="86" t="s">
        <v>76</v>
      </c>
      <c r="F6" s="86" t="s">
        <v>77</v>
      </c>
      <c r="G6" s="120"/>
      <c r="H6" s="120"/>
      <c r="I6" s="128"/>
      <c r="J6" s="86" t="s">
        <v>57</v>
      </c>
      <c r="K6" s="81" t="s">
        <v>78</v>
      </c>
      <c r="L6" s="81" t="s">
        <v>79</v>
      </c>
      <c r="M6" s="81" t="s">
        <v>80</v>
      </c>
      <c r="N6" s="81" t="s">
        <v>81</v>
      </c>
      <c r="O6" s="81" t="s">
        <v>82</v>
      </c>
    </row>
    <row r="7" spans="1:15" ht="18" customHeight="1">
      <c r="A7" s="29" t="s">
        <v>83</v>
      </c>
      <c r="B7" s="29" t="s">
        <v>84</v>
      </c>
      <c r="C7" s="29" t="s">
        <v>85</v>
      </c>
      <c r="D7" s="32" t="s">
        <v>86</v>
      </c>
      <c r="E7" s="32" t="s">
        <v>87</v>
      </c>
      <c r="F7" s="32" t="s">
        <v>88</v>
      </c>
      <c r="G7" s="32" t="s">
        <v>89</v>
      </c>
      <c r="H7" s="32" t="s">
        <v>90</v>
      </c>
      <c r="I7" s="32" t="s">
        <v>91</v>
      </c>
      <c r="J7" s="32" t="s">
        <v>92</v>
      </c>
      <c r="K7" s="32" t="s">
        <v>93</v>
      </c>
      <c r="L7" s="32" t="s">
        <v>94</v>
      </c>
      <c r="M7" s="32" t="s">
        <v>95</v>
      </c>
      <c r="N7" s="29" t="s">
        <v>96</v>
      </c>
      <c r="O7" s="32" t="s">
        <v>97</v>
      </c>
    </row>
    <row r="8" spans="1:15" ht="21" customHeight="1">
      <c r="A8" s="33" t="s">
        <v>98</v>
      </c>
      <c r="B8" s="33" t="s">
        <v>99</v>
      </c>
      <c r="C8" s="47">
        <v>1502853.82</v>
      </c>
      <c r="D8" s="47">
        <v>1502853.82</v>
      </c>
      <c r="E8" s="47">
        <v>1502853.82</v>
      </c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21" customHeight="1">
      <c r="A9" s="87" t="s">
        <v>100</v>
      </c>
      <c r="B9" s="87" t="s">
        <v>101</v>
      </c>
      <c r="C9" s="47">
        <v>1427616</v>
      </c>
      <c r="D9" s="47">
        <v>1427616</v>
      </c>
      <c r="E9" s="47">
        <v>1427616</v>
      </c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ht="21" customHeight="1">
      <c r="A10" s="88" t="s">
        <v>102</v>
      </c>
      <c r="B10" s="88" t="s">
        <v>103</v>
      </c>
      <c r="C10" s="47">
        <v>382997</v>
      </c>
      <c r="D10" s="47">
        <v>382997</v>
      </c>
      <c r="E10" s="47">
        <v>382997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5" ht="21" customHeight="1">
      <c r="A11" s="88" t="s">
        <v>104</v>
      </c>
      <c r="B11" s="88" t="s">
        <v>105</v>
      </c>
      <c r="C11" s="47">
        <v>380749</v>
      </c>
      <c r="D11" s="47">
        <v>380749</v>
      </c>
      <c r="E11" s="47">
        <v>380749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15" ht="21" customHeight="1">
      <c r="A12" s="88" t="s">
        <v>106</v>
      </c>
      <c r="B12" s="88" t="s">
        <v>107</v>
      </c>
      <c r="C12" s="47">
        <v>663870</v>
      </c>
      <c r="D12" s="47">
        <v>663870</v>
      </c>
      <c r="E12" s="47">
        <v>663870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5" ht="21" customHeight="1">
      <c r="A13" s="87" t="s">
        <v>108</v>
      </c>
      <c r="B13" s="87" t="s">
        <v>109</v>
      </c>
      <c r="C13" s="47">
        <v>56064</v>
      </c>
      <c r="D13" s="47">
        <v>56064</v>
      </c>
      <c r="E13" s="47">
        <v>56064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5" ht="21" customHeight="1">
      <c r="A14" s="88" t="s">
        <v>110</v>
      </c>
      <c r="B14" s="88" t="s">
        <v>111</v>
      </c>
      <c r="C14" s="47">
        <v>56064</v>
      </c>
      <c r="D14" s="47">
        <v>56064</v>
      </c>
      <c r="E14" s="47">
        <v>56064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5" spans="1:15" ht="21" customHeight="1">
      <c r="A15" s="87" t="s">
        <v>112</v>
      </c>
      <c r="B15" s="87" t="s">
        <v>113</v>
      </c>
      <c r="C15" s="47">
        <v>19173.82</v>
      </c>
      <c r="D15" s="47">
        <v>19173.82</v>
      </c>
      <c r="E15" s="47">
        <v>19173.82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1:15" ht="21" customHeight="1">
      <c r="A16" s="88" t="s">
        <v>114</v>
      </c>
      <c r="B16" s="88" t="s">
        <v>113</v>
      </c>
      <c r="C16" s="47">
        <v>19173.82</v>
      </c>
      <c r="D16" s="47">
        <v>19173.82</v>
      </c>
      <c r="E16" s="47">
        <v>19173.82</v>
      </c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1:15" ht="21" customHeight="1">
      <c r="A17" s="33" t="s">
        <v>115</v>
      </c>
      <c r="B17" s="33" t="s">
        <v>116</v>
      </c>
      <c r="C17" s="47">
        <v>676654.71</v>
      </c>
      <c r="D17" s="47">
        <v>676654.71</v>
      </c>
      <c r="E17" s="47">
        <v>676654.71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</row>
    <row r="18" spans="1:15" ht="21" customHeight="1">
      <c r="A18" s="87" t="s">
        <v>117</v>
      </c>
      <c r="B18" s="87" t="s">
        <v>118</v>
      </c>
      <c r="C18" s="47">
        <v>676654.71</v>
      </c>
      <c r="D18" s="47">
        <v>676654.71</v>
      </c>
      <c r="E18" s="47">
        <v>676654.71</v>
      </c>
      <c r="F18" s="47"/>
      <c r="G18" s="47"/>
      <c r="H18" s="47"/>
      <c r="I18" s="47"/>
      <c r="J18" s="47"/>
      <c r="K18" s="47"/>
      <c r="L18" s="47"/>
      <c r="M18" s="47"/>
      <c r="N18" s="47"/>
      <c r="O18" s="47"/>
    </row>
    <row r="19" spans="1:15" ht="21" customHeight="1">
      <c r="A19" s="88" t="s">
        <v>119</v>
      </c>
      <c r="B19" s="88" t="s">
        <v>120</v>
      </c>
      <c r="C19" s="47">
        <v>197225.74</v>
      </c>
      <c r="D19" s="47">
        <v>197225.74</v>
      </c>
      <c r="E19" s="47">
        <v>197225.74</v>
      </c>
      <c r="F19" s="47"/>
      <c r="G19" s="47"/>
      <c r="H19" s="47"/>
      <c r="I19" s="47"/>
      <c r="J19" s="47"/>
      <c r="K19" s="47"/>
      <c r="L19" s="47"/>
      <c r="M19" s="47"/>
      <c r="N19" s="47"/>
      <c r="O19" s="47"/>
    </row>
    <row r="20" spans="1:15" ht="21" customHeight="1">
      <c r="A20" s="88" t="s">
        <v>121</v>
      </c>
      <c r="B20" s="88" t="s">
        <v>122</v>
      </c>
      <c r="C20" s="47">
        <v>255594.21</v>
      </c>
      <c r="D20" s="47">
        <v>255594.21</v>
      </c>
      <c r="E20" s="47">
        <v>255594.21</v>
      </c>
      <c r="F20" s="47"/>
      <c r="G20" s="47"/>
      <c r="H20" s="47"/>
      <c r="I20" s="47"/>
      <c r="J20" s="47"/>
      <c r="K20" s="47"/>
      <c r="L20" s="47"/>
      <c r="M20" s="47"/>
      <c r="N20" s="47"/>
      <c r="O20" s="47"/>
    </row>
    <row r="21" spans="1:15" ht="21" customHeight="1">
      <c r="A21" s="88" t="s">
        <v>123</v>
      </c>
      <c r="B21" s="88" t="s">
        <v>124</v>
      </c>
      <c r="C21" s="47">
        <v>195459.4</v>
      </c>
      <c r="D21" s="47">
        <v>195459.4</v>
      </c>
      <c r="E21" s="47">
        <v>195459.4</v>
      </c>
      <c r="F21" s="47"/>
      <c r="G21" s="47"/>
      <c r="H21" s="47"/>
      <c r="I21" s="47"/>
      <c r="J21" s="47"/>
      <c r="K21" s="47"/>
      <c r="L21" s="47"/>
      <c r="M21" s="47"/>
      <c r="N21" s="47"/>
      <c r="O21" s="47"/>
    </row>
    <row r="22" spans="1:15" ht="21" customHeight="1">
      <c r="A22" s="88" t="s">
        <v>125</v>
      </c>
      <c r="B22" s="88" t="s">
        <v>126</v>
      </c>
      <c r="C22" s="47">
        <v>28375.360000000001</v>
      </c>
      <c r="D22" s="47">
        <v>28375.360000000001</v>
      </c>
      <c r="E22" s="47">
        <v>28375.360000000001</v>
      </c>
      <c r="F22" s="47"/>
      <c r="G22" s="47"/>
      <c r="H22" s="47"/>
      <c r="I22" s="47"/>
      <c r="J22" s="47"/>
      <c r="K22" s="47"/>
      <c r="L22" s="47"/>
      <c r="M22" s="47"/>
      <c r="N22" s="47"/>
      <c r="O22" s="47"/>
    </row>
    <row r="23" spans="1:15" ht="21" customHeight="1">
      <c r="A23" s="33" t="s">
        <v>127</v>
      </c>
      <c r="B23" s="33" t="s">
        <v>128</v>
      </c>
      <c r="C23" s="47">
        <v>39164288</v>
      </c>
      <c r="D23" s="47"/>
      <c r="E23" s="47"/>
      <c r="F23" s="47"/>
      <c r="G23" s="47">
        <v>39164288</v>
      </c>
      <c r="H23" s="47"/>
      <c r="I23" s="47"/>
      <c r="J23" s="47"/>
      <c r="K23" s="47"/>
      <c r="L23" s="47"/>
      <c r="M23" s="47"/>
      <c r="N23" s="47"/>
      <c r="O23" s="47"/>
    </row>
    <row r="24" spans="1:15" ht="21" customHeight="1">
      <c r="A24" s="87" t="s">
        <v>129</v>
      </c>
      <c r="B24" s="87" t="s">
        <v>130</v>
      </c>
      <c r="C24" s="47">
        <v>39164288</v>
      </c>
      <c r="D24" s="47"/>
      <c r="E24" s="47"/>
      <c r="F24" s="47"/>
      <c r="G24" s="47">
        <v>39164288</v>
      </c>
      <c r="H24" s="47"/>
      <c r="I24" s="47"/>
      <c r="J24" s="47"/>
      <c r="K24" s="47"/>
      <c r="L24" s="47"/>
      <c r="M24" s="47"/>
      <c r="N24" s="47"/>
      <c r="O24" s="47"/>
    </row>
    <row r="25" spans="1:15" ht="21" customHeight="1">
      <c r="A25" s="88" t="s">
        <v>131</v>
      </c>
      <c r="B25" s="88" t="s">
        <v>132</v>
      </c>
      <c r="C25" s="47">
        <v>30494288</v>
      </c>
      <c r="D25" s="47"/>
      <c r="E25" s="47"/>
      <c r="F25" s="47"/>
      <c r="G25" s="47">
        <v>30494288</v>
      </c>
      <c r="H25" s="47"/>
      <c r="I25" s="47"/>
      <c r="J25" s="47"/>
      <c r="K25" s="47"/>
      <c r="L25" s="47"/>
      <c r="M25" s="47"/>
      <c r="N25" s="47"/>
      <c r="O25" s="47"/>
    </row>
    <row r="26" spans="1:15" ht="21" customHeight="1">
      <c r="A26" s="88" t="s">
        <v>133</v>
      </c>
      <c r="B26" s="88" t="s">
        <v>134</v>
      </c>
      <c r="C26" s="47">
        <v>8670000</v>
      </c>
      <c r="D26" s="47"/>
      <c r="E26" s="47"/>
      <c r="F26" s="47"/>
      <c r="G26" s="47">
        <v>8670000</v>
      </c>
      <c r="H26" s="47"/>
      <c r="I26" s="47"/>
      <c r="J26" s="47"/>
      <c r="K26" s="47"/>
      <c r="L26" s="47"/>
      <c r="M26" s="47"/>
      <c r="N26" s="47"/>
      <c r="O26" s="47"/>
    </row>
    <row r="27" spans="1:15" ht="21" customHeight="1">
      <c r="A27" s="33" t="s">
        <v>135</v>
      </c>
      <c r="B27" s="33" t="s">
        <v>136</v>
      </c>
      <c r="C27" s="47">
        <v>13260876</v>
      </c>
      <c r="D27" s="47">
        <v>13260876</v>
      </c>
      <c r="E27" s="47">
        <v>4898876</v>
      </c>
      <c r="F27" s="47">
        <v>8362000</v>
      </c>
      <c r="G27" s="47"/>
      <c r="H27" s="47"/>
      <c r="I27" s="47"/>
      <c r="J27" s="47"/>
      <c r="K27" s="47"/>
      <c r="L27" s="47"/>
      <c r="M27" s="47"/>
      <c r="N27" s="47"/>
      <c r="O27" s="47"/>
    </row>
    <row r="28" spans="1:15" ht="21" customHeight="1">
      <c r="A28" s="87" t="s">
        <v>137</v>
      </c>
      <c r="B28" s="87" t="s">
        <v>138</v>
      </c>
      <c r="C28" s="47">
        <v>11928876</v>
      </c>
      <c r="D28" s="47">
        <v>11928876</v>
      </c>
      <c r="E28" s="47">
        <v>4898876</v>
      </c>
      <c r="F28" s="47">
        <v>7030000</v>
      </c>
      <c r="G28" s="47"/>
      <c r="H28" s="47"/>
      <c r="I28" s="47"/>
      <c r="J28" s="47"/>
      <c r="K28" s="47"/>
      <c r="L28" s="47"/>
      <c r="M28" s="47"/>
      <c r="N28" s="47"/>
      <c r="O28" s="47"/>
    </row>
    <row r="29" spans="1:15" ht="21" customHeight="1">
      <c r="A29" s="88" t="s">
        <v>139</v>
      </c>
      <c r="B29" s="88" t="s">
        <v>140</v>
      </c>
      <c r="C29" s="47">
        <v>4898876</v>
      </c>
      <c r="D29" s="47">
        <v>4898876</v>
      </c>
      <c r="E29" s="47">
        <v>4898876</v>
      </c>
      <c r="F29" s="47"/>
      <c r="G29" s="47"/>
      <c r="H29" s="47"/>
      <c r="I29" s="47"/>
      <c r="J29" s="47"/>
      <c r="K29" s="47"/>
      <c r="L29" s="47"/>
      <c r="M29" s="47"/>
      <c r="N29" s="47"/>
      <c r="O29" s="47"/>
    </row>
    <row r="30" spans="1:15" ht="21" customHeight="1">
      <c r="A30" s="88" t="s">
        <v>141</v>
      </c>
      <c r="B30" s="88" t="s">
        <v>142</v>
      </c>
      <c r="C30" s="47">
        <v>2200000</v>
      </c>
      <c r="D30" s="47">
        <v>2200000</v>
      </c>
      <c r="E30" s="47"/>
      <c r="F30" s="47">
        <v>2200000</v>
      </c>
      <c r="G30" s="47"/>
      <c r="H30" s="47"/>
      <c r="I30" s="47"/>
      <c r="J30" s="47"/>
      <c r="K30" s="47"/>
      <c r="L30" s="47"/>
      <c r="M30" s="47"/>
      <c r="N30" s="47"/>
      <c r="O30" s="47"/>
    </row>
    <row r="31" spans="1:15" ht="21" customHeight="1">
      <c r="A31" s="88" t="s">
        <v>143</v>
      </c>
      <c r="B31" s="88" t="s">
        <v>144</v>
      </c>
      <c r="C31" s="47">
        <v>4830000</v>
      </c>
      <c r="D31" s="47">
        <v>4830000</v>
      </c>
      <c r="E31" s="47"/>
      <c r="F31" s="47">
        <v>4830000</v>
      </c>
      <c r="G31" s="47"/>
      <c r="H31" s="47"/>
      <c r="I31" s="47"/>
      <c r="J31" s="47"/>
      <c r="K31" s="47"/>
      <c r="L31" s="47"/>
      <c r="M31" s="47"/>
      <c r="N31" s="47"/>
      <c r="O31" s="47"/>
    </row>
    <row r="32" spans="1:15" ht="21" customHeight="1">
      <c r="A32" s="87" t="s">
        <v>145</v>
      </c>
      <c r="B32" s="87" t="s">
        <v>146</v>
      </c>
      <c r="C32" s="47">
        <v>1332000</v>
      </c>
      <c r="D32" s="47">
        <v>1332000</v>
      </c>
      <c r="E32" s="47"/>
      <c r="F32" s="47">
        <v>1332000</v>
      </c>
      <c r="G32" s="47"/>
      <c r="H32" s="47"/>
      <c r="I32" s="47"/>
      <c r="J32" s="47"/>
      <c r="K32" s="47"/>
      <c r="L32" s="47"/>
      <c r="M32" s="47"/>
      <c r="N32" s="47"/>
      <c r="O32" s="47"/>
    </row>
    <row r="33" spans="1:15" ht="21" customHeight="1">
      <c r="A33" s="88" t="s">
        <v>147</v>
      </c>
      <c r="B33" s="88" t="s">
        <v>148</v>
      </c>
      <c r="C33" s="47">
        <v>1332000</v>
      </c>
      <c r="D33" s="47">
        <v>1332000</v>
      </c>
      <c r="E33" s="47"/>
      <c r="F33" s="47">
        <v>1332000</v>
      </c>
      <c r="G33" s="47"/>
      <c r="H33" s="47"/>
      <c r="I33" s="47"/>
      <c r="J33" s="47"/>
      <c r="K33" s="47"/>
      <c r="L33" s="47"/>
      <c r="M33" s="47"/>
      <c r="N33" s="47"/>
      <c r="O33" s="47"/>
    </row>
    <row r="34" spans="1:15" ht="21" customHeight="1">
      <c r="A34" s="33" t="s">
        <v>149</v>
      </c>
      <c r="B34" s="33" t="s">
        <v>150</v>
      </c>
      <c r="C34" s="47">
        <v>603826.56000000006</v>
      </c>
      <c r="D34" s="47">
        <v>603826.56000000006</v>
      </c>
      <c r="E34" s="47">
        <v>603826.56000000006</v>
      </c>
      <c r="F34" s="47"/>
      <c r="G34" s="47"/>
      <c r="H34" s="47"/>
      <c r="I34" s="47"/>
      <c r="J34" s="47"/>
      <c r="K34" s="47"/>
      <c r="L34" s="47"/>
      <c r="M34" s="47"/>
      <c r="N34" s="47"/>
      <c r="O34" s="47"/>
    </row>
    <row r="35" spans="1:15" ht="21" customHeight="1">
      <c r="A35" s="87" t="s">
        <v>151</v>
      </c>
      <c r="B35" s="87" t="s">
        <v>152</v>
      </c>
      <c r="C35" s="47">
        <v>603826.56000000006</v>
      </c>
      <c r="D35" s="47">
        <v>603826.56000000006</v>
      </c>
      <c r="E35" s="47">
        <v>603826.56000000006</v>
      </c>
      <c r="F35" s="47"/>
      <c r="G35" s="47"/>
      <c r="H35" s="47"/>
      <c r="I35" s="47"/>
      <c r="J35" s="47"/>
      <c r="K35" s="47"/>
      <c r="L35" s="47"/>
      <c r="M35" s="47"/>
      <c r="N35" s="47"/>
      <c r="O35" s="47"/>
    </row>
    <row r="36" spans="1:15" ht="21" customHeight="1">
      <c r="A36" s="88" t="s">
        <v>153</v>
      </c>
      <c r="B36" s="88" t="s">
        <v>154</v>
      </c>
      <c r="C36" s="47">
        <v>603826.56000000006</v>
      </c>
      <c r="D36" s="47">
        <v>603826.56000000006</v>
      </c>
      <c r="E36" s="47">
        <v>603826.56000000006</v>
      </c>
      <c r="F36" s="47"/>
      <c r="G36" s="47"/>
      <c r="H36" s="47"/>
      <c r="I36" s="47"/>
      <c r="J36" s="47"/>
      <c r="K36" s="47"/>
      <c r="L36" s="47"/>
      <c r="M36" s="47"/>
      <c r="N36" s="47"/>
      <c r="O36" s="47"/>
    </row>
    <row r="37" spans="1:15" ht="21" customHeight="1">
      <c r="A37" s="116" t="s">
        <v>55</v>
      </c>
      <c r="B37" s="117"/>
      <c r="C37" s="47">
        <v>55208499.090000004</v>
      </c>
      <c r="D37" s="47">
        <v>16044211.09</v>
      </c>
      <c r="E37" s="47">
        <v>7682211.0899999999</v>
      </c>
      <c r="F37" s="47">
        <v>8362000</v>
      </c>
      <c r="G37" s="47">
        <v>39164288</v>
      </c>
      <c r="H37" s="47"/>
      <c r="I37" s="47"/>
      <c r="J37" s="47"/>
      <c r="K37" s="47"/>
      <c r="L37" s="47"/>
      <c r="M37" s="47"/>
      <c r="N37" s="47"/>
      <c r="O37" s="47"/>
    </row>
  </sheetData>
  <mergeCells count="12">
    <mergeCell ref="A2:O2"/>
    <mergeCell ref="A3:O3"/>
    <mergeCell ref="A4:B4"/>
    <mergeCell ref="D5:F5"/>
    <mergeCell ref="J5:O5"/>
    <mergeCell ref="H5:H6"/>
    <mergeCell ref="I5:I6"/>
    <mergeCell ref="A37:B37"/>
    <mergeCell ref="A5:A6"/>
    <mergeCell ref="B5:B6"/>
    <mergeCell ref="C5:C6"/>
    <mergeCell ref="G5:G6"/>
  </mergeCells>
  <phoneticPr fontId="16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 pane="bottomLeft" activeCell="D13" sqref="D13:D26"/>
    </sheetView>
  </sheetViews>
  <sheetFormatPr defaultColWidth="8.625" defaultRowHeight="12.75" customHeight="1"/>
  <cols>
    <col min="1" max="4" width="35.625" customWidth="1"/>
  </cols>
  <sheetData>
    <row r="1" spans="1:4" ht="12.75" customHeight="1">
      <c r="A1" s="1"/>
      <c r="B1" s="1"/>
      <c r="C1" s="1"/>
      <c r="D1" s="1"/>
    </row>
    <row r="2" spans="1:4" ht="15" customHeight="1">
      <c r="A2" s="25"/>
      <c r="B2" s="27"/>
      <c r="C2" s="27"/>
      <c r="D2" s="27" t="s">
        <v>155</v>
      </c>
    </row>
    <row r="3" spans="1:4" ht="41.25" customHeight="1">
      <c r="A3" s="93" t="str">
        <f>"2025"&amp;"年部门财政拨款收支预算总表"</f>
        <v>2025年部门财政拨款收支预算总表</v>
      </c>
      <c r="B3" s="94"/>
      <c r="C3" s="94"/>
      <c r="D3" s="94"/>
    </row>
    <row r="4" spans="1:4" ht="17.25" customHeight="1">
      <c r="A4" s="95" t="str">
        <f>"单位名称："&amp;"嵩明县交通运输局"</f>
        <v>单位名称：嵩明县交通运输局</v>
      </c>
      <c r="B4" s="96"/>
      <c r="D4" s="27" t="s">
        <v>1</v>
      </c>
    </row>
    <row r="5" spans="1:4" ht="17.25" customHeight="1">
      <c r="A5" s="97" t="s">
        <v>2</v>
      </c>
      <c r="B5" s="98"/>
      <c r="C5" s="97" t="s">
        <v>3</v>
      </c>
      <c r="D5" s="98"/>
    </row>
    <row r="6" spans="1:4" ht="18.75" customHeight="1">
      <c r="A6" s="81" t="s">
        <v>4</v>
      </c>
      <c r="B6" s="81" t="s">
        <v>5</v>
      </c>
      <c r="C6" s="81" t="s">
        <v>6</v>
      </c>
      <c r="D6" s="81" t="s">
        <v>5</v>
      </c>
    </row>
    <row r="7" spans="1:4" ht="16.5" customHeight="1">
      <c r="A7" s="82" t="s">
        <v>156</v>
      </c>
      <c r="B7" s="47">
        <v>55208499.090000004</v>
      </c>
      <c r="C7" s="82" t="s">
        <v>157</v>
      </c>
      <c r="D7" s="47">
        <v>55208499.090000004</v>
      </c>
    </row>
    <row r="8" spans="1:4" ht="16.5" customHeight="1">
      <c r="A8" s="82" t="s">
        <v>158</v>
      </c>
      <c r="B8" s="47">
        <v>16044211.09</v>
      </c>
      <c r="C8" s="82" t="s">
        <v>159</v>
      </c>
      <c r="D8" s="47"/>
    </row>
    <row r="9" spans="1:4" ht="16.5" customHeight="1">
      <c r="A9" s="82" t="s">
        <v>160</v>
      </c>
      <c r="B9" s="47">
        <v>39164288</v>
      </c>
      <c r="C9" s="82" t="s">
        <v>161</v>
      </c>
      <c r="D9" s="47"/>
    </row>
    <row r="10" spans="1:4" ht="16.5" customHeight="1">
      <c r="A10" s="82" t="s">
        <v>162</v>
      </c>
      <c r="B10" s="47"/>
      <c r="C10" s="82" t="s">
        <v>163</v>
      </c>
      <c r="D10" s="47"/>
    </row>
    <row r="11" spans="1:4" ht="16.5" customHeight="1">
      <c r="A11" s="82" t="s">
        <v>164</v>
      </c>
      <c r="B11" s="47"/>
      <c r="C11" s="82" t="s">
        <v>165</v>
      </c>
      <c r="D11" s="47"/>
    </row>
    <row r="12" spans="1:4" ht="16.5" customHeight="1">
      <c r="A12" s="82" t="s">
        <v>158</v>
      </c>
      <c r="B12" s="47"/>
      <c r="C12" s="82" t="s">
        <v>166</v>
      </c>
      <c r="D12" s="47"/>
    </row>
    <row r="13" spans="1:4" ht="16.5" customHeight="1">
      <c r="A13" s="78" t="s">
        <v>160</v>
      </c>
      <c r="B13" s="47"/>
      <c r="C13" s="41" t="s">
        <v>167</v>
      </c>
      <c r="D13" s="47"/>
    </row>
    <row r="14" spans="1:4" ht="16.5" customHeight="1">
      <c r="A14" s="78" t="s">
        <v>162</v>
      </c>
      <c r="B14" s="47"/>
      <c r="C14" s="41" t="s">
        <v>168</v>
      </c>
      <c r="D14" s="47"/>
    </row>
    <row r="15" spans="1:4" ht="16.5" customHeight="1">
      <c r="A15" s="83"/>
      <c r="B15" s="47"/>
      <c r="C15" s="41" t="s">
        <v>169</v>
      </c>
      <c r="D15" s="47">
        <v>1502853.82</v>
      </c>
    </row>
    <row r="16" spans="1:4" ht="16.5" customHeight="1">
      <c r="A16" s="83"/>
      <c r="B16" s="47"/>
      <c r="C16" s="41" t="s">
        <v>170</v>
      </c>
      <c r="D16" s="47">
        <v>676654.71</v>
      </c>
    </row>
    <row r="17" spans="1:4" ht="16.5" customHeight="1">
      <c r="A17" s="83"/>
      <c r="B17" s="47"/>
      <c r="C17" s="41" t="s">
        <v>171</v>
      </c>
      <c r="D17" s="47"/>
    </row>
    <row r="18" spans="1:4" ht="16.5" customHeight="1">
      <c r="A18" s="83"/>
      <c r="B18" s="47"/>
      <c r="C18" s="41" t="s">
        <v>172</v>
      </c>
      <c r="D18" s="47">
        <v>39164288</v>
      </c>
    </row>
    <row r="19" spans="1:4" ht="16.5" customHeight="1">
      <c r="A19" s="83"/>
      <c r="B19" s="47"/>
      <c r="C19" s="41" t="s">
        <v>173</v>
      </c>
      <c r="D19" s="47"/>
    </row>
    <row r="20" spans="1:4" ht="16.5" customHeight="1">
      <c r="A20" s="83"/>
      <c r="B20" s="47"/>
      <c r="C20" s="41" t="s">
        <v>174</v>
      </c>
      <c r="D20" s="47">
        <v>13260876</v>
      </c>
    </row>
    <row r="21" spans="1:4" ht="16.5" customHeight="1">
      <c r="A21" s="83"/>
      <c r="B21" s="47"/>
      <c r="C21" s="41" t="s">
        <v>175</v>
      </c>
      <c r="D21" s="47"/>
    </row>
    <row r="22" spans="1:4" ht="16.5" customHeight="1">
      <c r="A22" s="83"/>
      <c r="B22" s="47"/>
      <c r="C22" s="41" t="s">
        <v>176</v>
      </c>
      <c r="D22" s="47"/>
    </row>
    <row r="23" spans="1:4" ht="16.5" customHeight="1">
      <c r="A23" s="83"/>
      <c r="B23" s="47"/>
      <c r="C23" s="41" t="s">
        <v>177</v>
      </c>
      <c r="D23" s="47"/>
    </row>
    <row r="24" spans="1:4" ht="16.5" customHeight="1">
      <c r="A24" s="83"/>
      <c r="B24" s="47"/>
      <c r="C24" s="41" t="s">
        <v>178</v>
      </c>
      <c r="D24" s="47"/>
    </row>
    <row r="25" spans="1:4" ht="16.5" customHeight="1">
      <c r="A25" s="83"/>
      <c r="B25" s="47"/>
      <c r="C25" s="41" t="s">
        <v>179</v>
      </c>
      <c r="D25" s="47"/>
    </row>
    <row r="26" spans="1:4" ht="16.5" customHeight="1">
      <c r="A26" s="83"/>
      <c r="B26" s="47"/>
      <c r="C26" s="41" t="s">
        <v>180</v>
      </c>
      <c r="D26" s="47">
        <v>603826.56000000006</v>
      </c>
    </row>
    <row r="27" spans="1:4" ht="16.5" customHeight="1">
      <c r="A27" s="83"/>
      <c r="B27" s="47"/>
      <c r="C27" s="41" t="s">
        <v>181</v>
      </c>
      <c r="D27" s="47"/>
    </row>
    <row r="28" spans="1:4" ht="16.5" customHeight="1">
      <c r="A28" s="83"/>
      <c r="B28" s="47"/>
      <c r="C28" s="41" t="s">
        <v>182</v>
      </c>
      <c r="D28" s="47"/>
    </row>
    <row r="29" spans="1:4" ht="16.5" customHeight="1">
      <c r="A29" s="83"/>
      <c r="B29" s="47"/>
      <c r="C29" s="41" t="s">
        <v>183</v>
      </c>
      <c r="D29" s="47"/>
    </row>
    <row r="30" spans="1:4" ht="16.5" customHeight="1">
      <c r="A30" s="83"/>
      <c r="B30" s="47"/>
      <c r="C30" s="41" t="s">
        <v>184</v>
      </c>
      <c r="D30" s="47"/>
    </row>
    <row r="31" spans="1:4" ht="16.5" customHeight="1">
      <c r="A31" s="83"/>
      <c r="B31" s="47"/>
      <c r="C31" s="41" t="s">
        <v>185</v>
      </c>
      <c r="D31" s="47"/>
    </row>
    <row r="32" spans="1:4" ht="16.5" customHeight="1">
      <c r="A32" s="83"/>
      <c r="B32" s="47"/>
      <c r="C32" s="78" t="s">
        <v>186</v>
      </c>
      <c r="D32" s="47"/>
    </row>
    <row r="33" spans="1:4" ht="16.5" customHeight="1">
      <c r="A33" s="83"/>
      <c r="B33" s="47"/>
      <c r="C33" s="78" t="s">
        <v>187</v>
      </c>
      <c r="D33" s="47"/>
    </row>
    <row r="34" spans="1:4" ht="16.5" customHeight="1">
      <c r="A34" s="83"/>
      <c r="B34" s="47"/>
      <c r="C34" s="17" t="s">
        <v>188</v>
      </c>
      <c r="D34" s="47"/>
    </row>
    <row r="35" spans="1:4" ht="15" customHeight="1">
      <c r="A35" s="84" t="s">
        <v>50</v>
      </c>
      <c r="B35" s="85">
        <v>55208499.090000004</v>
      </c>
      <c r="C35" s="84" t="s">
        <v>51</v>
      </c>
      <c r="D35" s="85">
        <v>55208499.090000004</v>
      </c>
    </row>
  </sheetData>
  <mergeCells count="4">
    <mergeCell ref="A3:D3"/>
    <mergeCell ref="A4:B4"/>
    <mergeCell ref="A5:B5"/>
    <mergeCell ref="C5:D5"/>
  </mergeCells>
  <phoneticPr fontId="16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outlinePr summaryRight="0"/>
    <pageSetUpPr fitToPage="1"/>
  </sheetPr>
  <dimension ref="A1:G33"/>
  <sheetViews>
    <sheetView showZeros="0" workbookViewId="0">
      <pane ySplit="1" topLeftCell="A11" activePane="bottomLeft" state="frozen"/>
      <selection pane="bottomLeft" activeCell="G33" sqref="G33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A1" s="1"/>
      <c r="B1" s="1"/>
      <c r="C1" s="1"/>
      <c r="D1" s="1"/>
      <c r="E1" s="1"/>
      <c r="F1" s="1"/>
      <c r="G1" s="1"/>
    </row>
    <row r="2" spans="1:7" ht="14.25" customHeight="1">
      <c r="D2" s="74"/>
      <c r="F2" s="43"/>
      <c r="G2" s="75" t="s">
        <v>189</v>
      </c>
    </row>
    <row r="3" spans="1:7" ht="41.25" customHeight="1">
      <c r="A3" s="129" t="str">
        <f>"2025"&amp;"年一般公共预算支出预算表（按功能科目分类）"</f>
        <v>2025年一般公共预算支出预算表（按功能科目分类）</v>
      </c>
      <c r="B3" s="129"/>
      <c r="C3" s="129"/>
      <c r="D3" s="129"/>
      <c r="E3" s="129"/>
      <c r="F3" s="129"/>
      <c r="G3" s="129"/>
    </row>
    <row r="4" spans="1:7" ht="18" customHeight="1">
      <c r="A4" s="4" t="str">
        <f>"单位名称："&amp;"嵩明县交通运输局"</f>
        <v>单位名称：嵩明县交通运输局</v>
      </c>
      <c r="F4" s="66"/>
      <c r="G4" s="75" t="s">
        <v>1</v>
      </c>
    </row>
    <row r="5" spans="1:7" ht="20.25" customHeight="1">
      <c r="A5" s="130" t="s">
        <v>190</v>
      </c>
      <c r="B5" s="131"/>
      <c r="C5" s="137" t="s">
        <v>55</v>
      </c>
      <c r="D5" s="132" t="s">
        <v>76</v>
      </c>
      <c r="E5" s="133"/>
      <c r="F5" s="134"/>
      <c r="G5" s="139" t="s">
        <v>77</v>
      </c>
    </row>
    <row r="6" spans="1:7" ht="20.25" customHeight="1">
      <c r="A6" s="80" t="s">
        <v>73</v>
      </c>
      <c r="B6" s="80" t="s">
        <v>74</v>
      </c>
      <c r="C6" s="138"/>
      <c r="D6" s="68" t="s">
        <v>57</v>
      </c>
      <c r="E6" s="68" t="s">
        <v>191</v>
      </c>
      <c r="F6" s="68" t="s">
        <v>192</v>
      </c>
      <c r="G6" s="140"/>
    </row>
    <row r="7" spans="1:7" ht="15" customHeight="1">
      <c r="A7" s="36" t="s">
        <v>83</v>
      </c>
      <c r="B7" s="36" t="s">
        <v>84</v>
      </c>
      <c r="C7" s="36" t="s">
        <v>85</v>
      </c>
      <c r="D7" s="36" t="s">
        <v>86</v>
      </c>
      <c r="E7" s="36" t="s">
        <v>87</v>
      </c>
      <c r="F7" s="36" t="s">
        <v>88</v>
      </c>
      <c r="G7" s="36" t="s">
        <v>89</v>
      </c>
    </row>
    <row r="8" spans="1:7" ht="18" customHeight="1">
      <c r="A8" s="17" t="s">
        <v>98</v>
      </c>
      <c r="B8" s="17" t="s">
        <v>99</v>
      </c>
      <c r="C8" s="47">
        <v>1502853.82</v>
      </c>
      <c r="D8" s="47">
        <v>1502853.82</v>
      </c>
      <c r="E8" s="47">
        <v>1468853.82</v>
      </c>
      <c r="F8" s="47">
        <v>34000</v>
      </c>
      <c r="G8" s="47"/>
    </row>
    <row r="9" spans="1:7" ht="18" customHeight="1">
      <c r="A9" s="72" t="s">
        <v>100</v>
      </c>
      <c r="B9" s="72" t="s">
        <v>101</v>
      </c>
      <c r="C9" s="47">
        <v>1427616</v>
      </c>
      <c r="D9" s="47">
        <v>1427616</v>
      </c>
      <c r="E9" s="47">
        <v>1393616</v>
      </c>
      <c r="F9" s="47">
        <v>34000</v>
      </c>
      <c r="G9" s="47"/>
    </row>
    <row r="10" spans="1:7" ht="18" customHeight="1">
      <c r="A10" s="73" t="s">
        <v>102</v>
      </c>
      <c r="B10" s="73" t="s">
        <v>103</v>
      </c>
      <c r="C10" s="47">
        <v>382997</v>
      </c>
      <c r="D10" s="47">
        <v>382997</v>
      </c>
      <c r="E10" s="47">
        <v>365997</v>
      </c>
      <c r="F10" s="47">
        <v>17000</v>
      </c>
      <c r="G10" s="47"/>
    </row>
    <row r="11" spans="1:7" ht="18" customHeight="1">
      <c r="A11" s="73" t="s">
        <v>104</v>
      </c>
      <c r="B11" s="73" t="s">
        <v>105</v>
      </c>
      <c r="C11" s="47">
        <v>380749</v>
      </c>
      <c r="D11" s="47">
        <v>380749</v>
      </c>
      <c r="E11" s="47">
        <v>363749</v>
      </c>
      <c r="F11" s="47">
        <v>17000</v>
      </c>
      <c r="G11" s="47"/>
    </row>
    <row r="12" spans="1:7" ht="18" customHeight="1">
      <c r="A12" s="73" t="s">
        <v>106</v>
      </c>
      <c r="B12" s="73" t="s">
        <v>107</v>
      </c>
      <c r="C12" s="47">
        <v>663870</v>
      </c>
      <c r="D12" s="47">
        <v>663870</v>
      </c>
      <c r="E12" s="47">
        <v>663870</v>
      </c>
      <c r="F12" s="47"/>
      <c r="G12" s="47"/>
    </row>
    <row r="13" spans="1:7" ht="18" customHeight="1">
      <c r="A13" s="72" t="s">
        <v>108</v>
      </c>
      <c r="B13" s="72" t="s">
        <v>109</v>
      </c>
      <c r="C13" s="47">
        <v>56064</v>
      </c>
      <c r="D13" s="47">
        <v>56064</v>
      </c>
      <c r="E13" s="47">
        <v>56064</v>
      </c>
      <c r="F13" s="47"/>
      <c r="G13" s="47"/>
    </row>
    <row r="14" spans="1:7" ht="18" customHeight="1">
      <c r="A14" s="73" t="s">
        <v>110</v>
      </c>
      <c r="B14" s="73" t="s">
        <v>111</v>
      </c>
      <c r="C14" s="47">
        <v>56064</v>
      </c>
      <c r="D14" s="47">
        <v>56064</v>
      </c>
      <c r="E14" s="47">
        <v>56064</v>
      </c>
      <c r="F14" s="47"/>
      <c r="G14" s="47"/>
    </row>
    <row r="15" spans="1:7" ht="18" customHeight="1">
      <c r="A15" s="72" t="s">
        <v>112</v>
      </c>
      <c r="B15" s="72" t="s">
        <v>113</v>
      </c>
      <c r="C15" s="47">
        <v>19173.82</v>
      </c>
      <c r="D15" s="47">
        <v>19173.82</v>
      </c>
      <c r="E15" s="47">
        <v>19173.82</v>
      </c>
      <c r="F15" s="47"/>
      <c r="G15" s="47"/>
    </row>
    <row r="16" spans="1:7" ht="18" customHeight="1">
      <c r="A16" s="73" t="s">
        <v>114</v>
      </c>
      <c r="B16" s="73" t="s">
        <v>113</v>
      </c>
      <c r="C16" s="47">
        <v>19173.82</v>
      </c>
      <c r="D16" s="47">
        <v>19173.82</v>
      </c>
      <c r="E16" s="47">
        <v>19173.82</v>
      </c>
      <c r="F16" s="47"/>
      <c r="G16" s="47"/>
    </row>
    <row r="17" spans="1:7" ht="18" customHeight="1">
      <c r="A17" s="17" t="s">
        <v>115</v>
      </c>
      <c r="B17" s="17" t="s">
        <v>116</v>
      </c>
      <c r="C17" s="47">
        <v>676654.71</v>
      </c>
      <c r="D17" s="47">
        <v>676654.71</v>
      </c>
      <c r="E17" s="47">
        <v>676654.71</v>
      </c>
      <c r="F17" s="47"/>
      <c r="G17" s="47"/>
    </row>
    <row r="18" spans="1:7" ht="18" customHeight="1">
      <c r="A18" s="72" t="s">
        <v>117</v>
      </c>
      <c r="B18" s="72" t="s">
        <v>118</v>
      </c>
      <c r="C18" s="47">
        <v>676654.71</v>
      </c>
      <c r="D18" s="47">
        <v>676654.71</v>
      </c>
      <c r="E18" s="47">
        <v>676654.71</v>
      </c>
      <c r="F18" s="47"/>
      <c r="G18" s="47"/>
    </row>
    <row r="19" spans="1:7" ht="18" customHeight="1">
      <c r="A19" s="73" t="s">
        <v>119</v>
      </c>
      <c r="B19" s="73" t="s">
        <v>120</v>
      </c>
      <c r="C19" s="47">
        <v>197225.74</v>
      </c>
      <c r="D19" s="47">
        <v>197225.74</v>
      </c>
      <c r="E19" s="47">
        <v>197225.74</v>
      </c>
      <c r="F19" s="47"/>
      <c r="G19" s="47"/>
    </row>
    <row r="20" spans="1:7" ht="18" customHeight="1">
      <c r="A20" s="73" t="s">
        <v>121</v>
      </c>
      <c r="B20" s="73" t="s">
        <v>122</v>
      </c>
      <c r="C20" s="47">
        <v>255594.21</v>
      </c>
      <c r="D20" s="47">
        <v>255594.21</v>
      </c>
      <c r="E20" s="47">
        <v>255594.21</v>
      </c>
      <c r="F20" s="47"/>
      <c r="G20" s="47"/>
    </row>
    <row r="21" spans="1:7" ht="18" customHeight="1">
      <c r="A21" s="73" t="s">
        <v>123</v>
      </c>
      <c r="B21" s="73" t="s">
        <v>124</v>
      </c>
      <c r="C21" s="47">
        <v>195459.4</v>
      </c>
      <c r="D21" s="47">
        <v>195459.4</v>
      </c>
      <c r="E21" s="47">
        <v>195459.4</v>
      </c>
      <c r="F21" s="47"/>
      <c r="G21" s="47"/>
    </row>
    <row r="22" spans="1:7" ht="18" customHeight="1">
      <c r="A22" s="73" t="s">
        <v>125</v>
      </c>
      <c r="B22" s="73" t="s">
        <v>126</v>
      </c>
      <c r="C22" s="47">
        <v>28375.360000000001</v>
      </c>
      <c r="D22" s="47">
        <v>28375.360000000001</v>
      </c>
      <c r="E22" s="47">
        <v>28375.360000000001</v>
      </c>
      <c r="F22" s="47"/>
      <c r="G22" s="47"/>
    </row>
    <row r="23" spans="1:7" ht="18" customHeight="1">
      <c r="A23" s="17" t="s">
        <v>135</v>
      </c>
      <c r="B23" s="17" t="s">
        <v>136</v>
      </c>
      <c r="C23" s="47">
        <v>13260876</v>
      </c>
      <c r="D23" s="47">
        <v>4898876</v>
      </c>
      <c r="E23" s="47">
        <v>4302044</v>
      </c>
      <c r="F23" s="47">
        <v>596832</v>
      </c>
      <c r="G23" s="47">
        <v>8362000</v>
      </c>
    </row>
    <row r="24" spans="1:7" ht="18" customHeight="1">
      <c r="A24" s="72" t="s">
        <v>137</v>
      </c>
      <c r="B24" s="72" t="s">
        <v>138</v>
      </c>
      <c r="C24" s="47">
        <v>11928876</v>
      </c>
      <c r="D24" s="47">
        <v>4898876</v>
      </c>
      <c r="E24" s="47">
        <v>4302044</v>
      </c>
      <c r="F24" s="47">
        <v>596832</v>
      </c>
      <c r="G24" s="47">
        <v>7030000</v>
      </c>
    </row>
    <row r="25" spans="1:7" ht="18" customHeight="1">
      <c r="A25" s="73" t="s">
        <v>139</v>
      </c>
      <c r="B25" s="73" t="s">
        <v>140</v>
      </c>
      <c r="C25" s="47">
        <v>4898876</v>
      </c>
      <c r="D25" s="47">
        <v>4898876</v>
      </c>
      <c r="E25" s="47">
        <v>4302044</v>
      </c>
      <c r="F25" s="47">
        <v>596832</v>
      </c>
      <c r="G25" s="47"/>
    </row>
    <row r="26" spans="1:7" ht="18" customHeight="1">
      <c r="A26" s="73" t="s">
        <v>141</v>
      </c>
      <c r="B26" s="73" t="s">
        <v>142</v>
      </c>
      <c r="C26" s="47">
        <v>2200000</v>
      </c>
      <c r="D26" s="47"/>
      <c r="E26" s="47"/>
      <c r="F26" s="47"/>
      <c r="G26" s="47">
        <v>2200000</v>
      </c>
    </row>
    <row r="27" spans="1:7" ht="18" customHeight="1">
      <c r="A27" s="73" t="s">
        <v>143</v>
      </c>
      <c r="B27" s="73" t="s">
        <v>144</v>
      </c>
      <c r="C27" s="47">
        <v>4830000</v>
      </c>
      <c r="D27" s="47"/>
      <c r="E27" s="47"/>
      <c r="F27" s="47"/>
      <c r="G27" s="47">
        <v>4830000</v>
      </c>
    </row>
    <row r="28" spans="1:7" ht="18" customHeight="1">
      <c r="A28" s="72" t="s">
        <v>145</v>
      </c>
      <c r="B28" s="72" t="s">
        <v>146</v>
      </c>
      <c r="C28" s="47">
        <v>1332000</v>
      </c>
      <c r="D28" s="47"/>
      <c r="E28" s="47"/>
      <c r="F28" s="47"/>
      <c r="G28" s="47">
        <v>1332000</v>
      </c>
    </row>
    <row r="29" spans="1:7" ht="18" customHeight="1">
      <c r="A29" s="73" t="s">
        <v>147</v>
      </c>
      <c r="B29" s="73" t="s">
        <v>148</v>
      </c>
      <c r="C29" s="47">
        <v>1332000</v>
      </c>
      <c r="D29" s="47"/>
      <c r="E29" s="47"/>
      <c r="F29" s="47"/>
      <c r="G29" s="47">
        <v>1332000</v>
      </c>
    </row>
    <row r="30" spans="1:7" ht="18" customHeight="1">
      <c r="A30" s="17" t="s">
        <v>149</v>
      </c>
      <c r="B30" s="17" t="s">
        <v>150</v>
      </c>
      <c r="C30" s="47">
        <v>603826.56000000006</v>
      </c>
      <c r="D30" s="47">
        <v>603826.56000000006</v>
      </c>
      <c r="E30" s="47">
        <v>603826.56000000006</v>
      </c>
      <c r="F30" s="47"/>
      <c r="G30" s="47"/>
    </row>
    <row r="31" spans="1:7" ht="18" customHeight="1">
      <c r="A31" s="72" t="s">
        <v>151</v>
      </c>
      <c r="B31" s="72" t="s">
        <v>152</v>
      </c>
      <c r="C31" s="47">
        <v>603826.56000000006</v>
      </c>
      <c r="D31" s="47">
        <v>603826.56000000006</v>
      </c>
      <c r="E31" s="47">
        <v>603826.56000000006</v>
      </c>
      <c r="F31" s="47"/>
      <c r="G31" s="47"/>
    </row>
    <row r="32" spans="1:7" ht="18" customHeight="1">
      <c r="A32" s="73" t="s">
        <v>153</v>
      </c>
      <c r="B32" s="73" t="s">
        <v>154</v>
      </c>
      <c r="C32" s="47">
        <v>603826.56000000006</v>
      </c>
      <c r="D32" s="47">
        <v>603826.56000000006</v>
      </c>
      <c r="E32" s="47">
        <v>603826.56000000006</v>
      </c>
      <c r="F32" s="47"/>
      <c r="G32" s="47"/>
    </row>
    <row r="33" spans="1:7" ht="18" customHeight="1">
      <c r="A33" s="135" t="s">
        <v>193</v>
      </c>
      <c r="B33" s="136" t="s">
        <v>193</v>
      </c>
      <c r="C33" s="47">
        <v>16044211.09</v>
      </c>
      <c r="D33" s="47">
        <v>7682211.0899999999</v>
      </c>
      <c r="E33" s="47">
        <v>7051379.0899999999</v>
      </c>
      <c r="F33" s="47">
        <v>630832</v>
      </c>
      <c r="G33" s="47">
        <v>8362000</v>
      </c>
    </row>
  </sheetData>
  <mergeCells count="6">
    <mergeCell ref="A3:G3"/>
    <mergeCell ref="A5:B5"/>
    <mergeCell ref="D5:F5"/>
    <mergeCell ref="A33:B33"/>
    <mergeCell ref="C5:C6"/>
    <mergeCell ref="G5:G6"/>
  </mergeCells>
  <phoneticPr fontId="16" type="noConversion"/>
  <printOptions horizontalCentered="1"/>
  <pageMargins left="0.37" right="0.37" top="0.56000000000000005" bottom="0.56000000000000005" header="0.48" footer="0.48"/>
  <pageSetup paperSize="9" fitToHeight="10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outlinePr summaryRight="0"/>
    <pageSetUpPr fitToPage="1"/>
  </sheetPr>
  <dimension ref="A1:F8"/>
  <sheetViews>
    <sheetView showZeros="0" workbookViewId="0">
      <pane ySplit="1" topLeftCell="A2" activePane="bottomLeft" state="frozen"/>
      <selection pane="bottomLeft" activeCell="C35" sqref="C35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4.25" customHeight="1">
      <c r="A2" s="26"/>
      <c r="B2" s="26"/>
      <c r="C2" s="26"/>
      <c r="D2" s="26"/>
      <c r="E2" s="25"/>
      <c r="F2" s="79" t="s">
        <v>194</v>
      </c>
    </row>
    <row r="3" spans="1:6" ht="41.25" customHeight="1">
      <c r="A3" s="141" t="str">
        <f>"2025"&amp;"年一般公共预算“三公”经费支出预算表"</f>
        <v>2025年一般公共预算“三公”经费支出预算表</v>
      </c>
      <c r="B3" s="142"/>
      <c r="C3" s="142"/>
      <c r="D3" s="142"/>
      <c r="E3" s="143"/>
      <c r="F3" s="142"/>
    </row>
    <row r="4" spans="1:6" ht="14.25" customHeight="1">
      <c r="A4" s="144" t="str">
        <f>"单位名称："&amp;"嵩明县交通运输局"</f>
        <v>单位名称：嵩明县交通运输局</v>
      </c>
      <c r="B4" s="145"/>
      <c r="D4" s="26"/>
      <c r="E4" s="25"/>
      <c r="F4" s="38" t="s">
        <v>1</v>
      </c>
    </row>
    <row r="5" spans="1:6" ht="27" customHeight="1">
      <c r="A5" s="146" t="s">
        <v>195</v>
      </c>
      <c r="B5" s="146" t="s">
        <v>196</v>
      </c>
      <c r="C5" s="105" t="s">
        <v>197</v>
      </c>
      <c r="D5" s="146"/>
      <c r="E5" s="147"/>
      <c r="F5" s="146" t="s">
        <v>198</v>
      </c>
    </row>
    <row r="6" spans="1:6" ht="28.5" customHeight="1">
      <c r="A6" s="148"/>
      <c r="B6" s="149"/>
      <c r="C6" s="28" t="s">
        <v>57</v>
      </c>
      <c r="D6" s="28" t="s">
        <v>199</v>
      </c>
      <c r="E6" s="28" t="s">
        <v>200</v>
      </c>
      <c r="F6" s="150"/>
    </row>
    <row r="7" spans="1:6" ht="17.25" customHeight="1">
      <c r="A7" s="32" t="s">
        <v>83</v>
      </c>
      <c r="B7" s="32" t="s">
        <v>84</v>
      </c>
      <c r="C7" s="32" t="s">
        <v>85</v>
      </c>
      <c r="D7" s="32" t="s">
        <v>86</v>
      </c>
      <c r="E7" s="32" t="s">
        <v>87</v>
      </c>
      <c r="F7" s="32" t="s">
        <v>88</v>
      </c>
    </row>
    <row r="8" spans="1:6" ht="17.25" customHeight="1">
      <c r="A8" s="47">
        <v>121250</v>
      </c>
      <c r="B8" s="47"/>
      <c r="C8" s="47">
        <v>121250</v>
      </c>
      <c r="D8" s="47"/>
      <c r="E8" s="47">
        <v>121250</v>
      </c>
      <c r="F8" s="47"/>
    </row>
  </sheetData>
  <mergeCells count="6">
    <mergeCell ref="A3:F3"/>
    <mergeCell ref="A4:B4"/>
    <mergeCell ref="C5:E5"/>
    <mergeCell ref="A5:A6"/>
    <mergeCell ref="B5:B6"/>
    <mergeCell ref="F5:F6"/>
  </mergeCells>
  <phoneticPr fontId="16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outlinePr summaryRight="0"/>
    <pageSetUpPr fitToPage="1"/>
  </sheetPr>
  <dimension ref="A1:X61"/>
  <sheetViews>
    <sheetView showZeros="0" tabSelected="1" topLeftCell="D1" workbookViewId="0">
      <pane ySplit="1" topLeftCell="A2" activePane="bottomLeft" state="frozen"/>
      <selection pane="bottomLeft" activeCell="I10" sqref="I10:I60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27.25" bestFit="1" customWidth="1"/>
    <col min="7" max="7" width="10.25" customWidth="1"/>
    <col min="8" max="8" width="23" customWidth="1"/>
    <col min="9" max="24" width="18.75" customWidth="1"/>
  </cols>
  <sheetData>
    <row r="1" spans="1:24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3.5" customHeight="1">
      <c r="B2" s="74"/>
      <c r="C2" s="76"/>
      <c r="E2" s="77"/>
      <c r="F2" s="77"/>
      <c r="G2" s="77"/>
      <c r="H2" s="77"/>
      <c r="I2" s="49"/>
      <c r="J2" s="49"/>
      <c r="K2" s="49"/>
      <c r="L2" s="49"/>
      <c r="M2" s="49"/>
      <c r="N2" s="49"/>
      <c r="R2" s="49"/>
      <c r="V2" s="76"/>
      <c r="X2" s="3" t="s">
        <v>201</v>
      </c>
    </row>
    <row r="3" spans="1:24" ht="45.75" customHeight="1">
      <c r="A3" s="161" t="str">
        <f>"2025"&amp;"年部门基本支出预算表"</f>
        <v>2025年部门基本支出预算表</v>
      </c>
      <c r="B3" s="162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/>
      <c r="P3" s="162"/>
      <c r="Q3" s="162"/>
      <c r="R3" s="161"/>
      <c r="S3" s="161"/>
      <c r="T3" s="161"/>
      <c r="U3" s="161"/>
      <c r="V3" s="161"/>
      <c r="W3" s="161"/>
      <c r="X3" s="161"/>
    </row>
    <row r="4" spans="1:24" ht="18.75" customHeight="1">
      <c r="A4" s="163" t="str">
        <f>"单位名称："&amp;"嵩明县交通运输局"</f>
        <v>单位名称：嵩明县交通运输局</v>
      </c>
      <c r="B4" s="164"/>
      <c r="C4" s="165"/>
      <c r="D4" s="165"/>
      <c r="E4" s="165"/>
      <c r="F4" s="165"/>
      <c r="G4" s="165"/>
      <c r="H4" s="165"/>
      <c r="I4" s="50"/>
      <c r="J4" s="50"/>
      <c r="K4" s="50"/>
      <c r="L4" s="50"/>
      <c r="M4" s="50"/>
      <c r="N4" s="50"/>
      <c r="O4" s="5"/>
      <c r="P4" s="5"/>
      <c r="Q4" s="5"/>
      <c r="R4" s="50"/>
      <c r="V4" s="76"/>
      <c r="X4" s="3" t="s">
        <v>1</v>
      </c>
    </row>
    <row r="5" spans="1:24" ht="18" customHeight="1">
      <c r="A5" s="151" t="s">
        <v>202</v>
      </c>
      <c r="B5" s="151" t="s">
        <v>203</v>
      </c>
      <c r="C5" s="151" t="s">
        <v>204</v>
      </c>
      <c r="D5" s="151" t="s">
        <v>205</v>
      </c>
      <c r="E5" s="151" t="s">
        <v>206</v>
      </c>
      <c r="F5" s="151" t="s">
        <v>207</v>
      </c>
      <c r="G5" s="151" t="s">
        <v>208</v>
      </c>
      <c r="H5" s="151" t="s">
        <v>209</v>
      </c>
      <c r="I5" s="132" t="s">
        <v>210</v>
      </c>
      <c r="J5" s="166" t="s">
        <v>210</v>
      </c>
      <c r="K5" s="166"/>
      <c r="L5" s="166"/>
      <c r="M5" s="166"/>
      <c r="N5" s="166"/>
      <c r="O5" s="133"/>
      <c r="P5" s="133"/>
      <c r="Q5" s="133"/>
      <c r="R5" s="167" t="s">
        <v>61</v>
      </c>
      <c r="S5" s="166" t="s">
        <v>62</v>
      </c>
      <c r="T5" s="166"/>
      <c r="U5" s="166"/>
      <c r="V5" s="166"/>
      <c r="W5" s="166"/>
      <c r="X5" s="168"/>
    </row>
    <row r="6" spans="1:24" ht="18" customHeight="1">
      <c r="A6" s="157"/>
      <c r="B6" s="158"/>
      <c r="C6" s="160"/>
      <c r="D6" s="157"/>
      <c r="E6" s="157"/>
      <c r="F6" s="157"/>
      <c r="G6" s="157"/>
      <c r="H6" s="157"/>
      <c r="I6" s="137" t="s">
        <v>211</v>
      </c>
      <c r="J6" s="132" t="s">
        <v>58</v>
      </c>
      <c r="K6" s="166"/>
      <c r="L6" s="166"/>
      <c r="M6" s="166"/>
      <c r="N6" s="168"/>
      <c r="O6" s="169" t="s">
        <v>212</v>
      </c>
      <c r="P6" s="133"/>
      <c r="Q6" s="134"/>
      <c r="R6" s="151" t="s">
        <v>61</v>
      </c>
      <c r="S6" s="132" t="s">
        <v>62</v>
      </c>
      <c r="T6" s="167" t="s">
        <v>64</v>
      </c>
      <c r="U6" s="166" t="s">
        <v>62</v>
      </c>
      <c r="V6" s="167" t="s">
        <v>66</v>
      </c>
      <c r="W6" s="167" t="s">
        <v>67</v>
      </c>
      <c r="X6" s="170" t="s">
        <v>68</v>
      </c>
    </row>
    <row r="7" spans="1:24" ht="19.5" customHeight="1">
      <c r="A7" s="158"/>
      <c r="B7" s="158"/>
      <c r="C7" s="158"/>
      <c r="D7" s="158"/>
      <c r="E7" s="158"/>
      <c r="F7" s="158"/>
      <c r="G7" s="158"/>
      <c r="H7" s="158"/>
      <c r="I7" s="158"/>
      <c r="J7" s="171" t="s">
        <v>213</v>
      </c>
      <c r="K7" s="151" t="s">
        <v>214</v>
      </c>
      <c r="L7" s="151" t="s">
        <v>215</v>
      </c>
      <c r="M7" s="151" t="s">
        <v>216</v>
      </c>
      <c r="N7" s="151" t="s">
        <v>217</v>
      </c>
      <c r="O7" s="151" t="s">
        <v>58</v>
      </c>
      <c r="P7" s="151" t="s">
        <v>59</v>
      </c>
      <c r="Q7" s="151" t="s">
        <v>60</v>
      </c>
      <c r="R7" s="158"/>
      <c r="S7" s="151" t="s">
        <v>57</v>
      </c>
      <c r="T7" s="151" t="s">
        <v>64</v>
      </c>
      <c r="U7" s="151" t="s">
        <v>218</v>
      </c>
      <c r="V7" s="151" t="s">
        <v>66</v>
      </c>
      <c r="W7" s="151" t="s">
        <v>67</v>
      </c>
      <c r="X7" s="151" t="s">
        <v>68</v>
      </c>
    </row>
    <row r="8" spans="1:24" ht="37.5" customHeight="1">
      <c r="A8" s="159"/>
      <c r="B8" s="138"/>
      <c r="C8" s="159"/>
      <c r="D8" s="159"/>
      <c r="E8" s="159"/>
      <c r="F8" s="159"/>
      <c r="G8" s="159"/>
      <c r="H8" s="159"/>
      <c r="I8" s="159"/>
      <c r="J8" s="172" t="s">
        <v>57</v>
      </c>
      <c r="K8" s="152" t="s">
        <v>219</v>
      </c>
      <c r="L8" s="152" t="s">
        <v>215</v>
      </c>
      <c r="M8" s="152" t="s">
        <v>216</v>
      </c>
      <c r="N8" s="152" t="s">
        <v>217</v>
      </c>
      <c r="O8" s="152" t="s">
        <v>215</v>
      </c>
      <c r="P8" s="152" t="s">
        <v>216</v>
      </c>
      <c r="Q8" s="152" t="s">
        <v>217</v>
      </c>
      <c r="R8" s="152" t="s">
        <v>61</v>
      </c>
      <c r="S8" s="152" t="s">
        <v>57</v>
      </c>
      <c r="T8" s="152" t="s">
        <v>64</v>
      </c>
      <c r="U8" s="152" t="s">
        <v>218</v>
      </c>
      <c r="V8" s="152" t="s">
        <v>66</v>
      </c>
      <c r="W8" s="152" t="s">
        <v>67</v>
      </c>
      <c r="X8" s="152" t="s">
        <v>68</v>
      </c>
    </row>
    <row r="9" spans="1:24" ht="14.25" customHeight="1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20">
        <v>12</v>
      </c>
      <c r="M9" s="20">
        <v>13</v>
      </c>
      <c r="N9" s="20">
        <v>14</v>
      </c>
      <c r="O9" s="20">
        <v>15</v>
      </c>
      <c r="P9" s="20">
        <v>16</v>
      </c>
      <c r="Q9" s="20">
        <v>17</v>
      </c>
      <c r="R9" s="20">
        <v>18</v>
      </c>
      <c r="S9" s="20">
        <v>19</v>
      </c>
      <c r="T9" s="20">
        <v>20</v>
      </c>
      <c r="U9" s="20">
        <v>21</v>
      </c>
      <c r="V9" s="20">
        <v>22</v>
      </c>
      <c r="W9" s="20">
        <v>23</v>
      </c>
      <c r="X9" s="20">
        <v>24</v>
      </c>
    </row>
    <row r="10" spans="1:24" ht="20.25" customHeight="1">
      <c r="A10" s="78" t="s">
        <v>70</v>
      </c>
      <c r="B10" s="78" t="s">
        <v>70</v>
      </c>
      <c r="C10" s="78" t="s">
        <v>220</v>
      </c>
      <c r="D10" s="78" t="s">
        <v>221</v>
      </c>
      <c r="E10" s="78" t="s">
        <v>139</v>
      </c>
      <c r="F10" s="78" t="s">
        <v>140</v>
      </c>
      <c r="G10" s="78" t="s">
        <v>222</v>
      </c>
      <c r="H10" s="78" t="s">
        <v>223</v>
      </c>
      <c r="I10" s="47">
        <v>568092</v>
      </c>
      <c r="J10" s="47">
        <v>568092</v>
      </c>
      <c r="K10" s="47"/>
      <c r="L10" s="47"/>
      <c r="M10" s="47">
        <v>568092</v>
      </c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</row>
    <row r="11" spans="1:24" ht="20.25" customHeight="1">
      <c r="A11" s="78" t="s">
        <v>70</v>
      </c>
      <c r="B11" s="78" t="s">
        <v>70</v>
      </c>
      <c r="C11" s="78" t="s">
        <v>220</v>
      </c>
      <c r="D11" s="78" t="s">
        <v>221</v>
      </c>
      <c r="E11" s="78" t="s">
        <v>139</v>
      </c>
      <c r="F11" s="78" t="s">
        <v>140</v>
      </c>
      <c r="G11" s="78" t="s">
        <v>224</v>
      </c>
      <c r="H11" s="78" t="s">
        <v>225</v>
      </c>
      <c r="I11" s="47">
        <v>853092</v>
      </c>
      <c r="J11" s="47">
        <v>853092</v>
      </c>
      <c r="K11" s="15"/>
      <c r="L11" s="15"/>
      <c r="M11" s="47">
        <v>853092</v>
      </c>
      <c r="N11" s="15"/>
      <c r="O11" s="47"/>
      <c r="P11" s="47"/>
      <c r="Q11" s="47"/>
      <c r="R11" s="47"/>
      <c r="S11" s="47"/>
      <c r="T11" s="47"/>
      <c r="U11" s="47"/>
      <c r="V11" s="47"/>
      <c r="W11" s="47"/>
      <c r="X11" s="47"/>
    </row>
    <row r="12" spans="1:24" ht="20.25" customHeight="1">
      <c r="A12" s="78" t="s">
        <v>70</v>
      </c>
      <c r="B12" s="78" t="s">
        <v>70</v>
      </c>
      <c r="C12" s="78" t="s">
        <v>220</v>
      </c>
      <c r="D12" s="78" t="s">
        <v>221</v>
      </c>
      <c r="E12" s="78" t="s">
        <v>139</v>
      </c>
      <c r="F12" s="78" t="s">
        <v>140</v>
      </c>
      <c r="G12" s="78" t="s">
        <v>226</v>
      </c>
      <c r="H12" s="78" t="s">
        <v>227</v>
      </c>
      <c r="I12" s="47">
        <v>47341</v>
      </c>
      <c r="J12" s="47">
        <v>47341</v>
      </c>
      <c r="K12" s="15"/>
      <c r="L12" s="15"/>
      <c r="M12" s="47">
        <v>47341</v>
      </c>
      <c r="N12" s="15"/>
      <c r="O12" s="47"/>
      <c r="P12" s="47"/>
      <c r="Q12" s="47"/>
      <c r="R12" s="47"/>
      <c r="S12" s="47"/>
      <c r="T12" s="47"/>
      <c r="U12" s="47"/>
      <c r="V12" s="47"/>
      <c r="W12" s="47"/>
      <c r="X12" s="47"/>
    </row>
    <row r="13" spans="1:24" ht="20.25" customHeight="1">
      <c r="A13" s="78" t="s">
        <v>70</v>
      </c>
      <c r="B13" s="78" t="s">
        <v>70</v>
      </c>
      <c r="C13" s="78" t="s">
        <v>228</v>
      </c>
      <c r="D13" s="78" t="s">
        <v>229</v>
      </c>
      <c r="E13" s="78" t="s">
        <v>139</v>
      </c>
      <c r="F13" s="78" t="s">
        <v>140</v>
      </c>
      <c r="G13" s="78" t="s">
        <v>222</v>
      </c>
      <c r="H13" s="78" t="s">
        <v>223</v>
      </c>
      <c r="I13" s="47">
        <v>1019604</v>
      </c>
      <c r="J13" s="47">
        <v>1019604</v>
      </c>
      <c r="K13" s="15"/>
      <c r="L13" s="15"/>
      <c r="M13" s="47">
        <v>1019604</v>
      </c>
      <c r="N13" s="15"/>
      <c r="O13" s="47"/>
      <c r="P13" s="47"/>
      <c r="Q13" s="47"/>
      <c r="R13" s="47"/>
      <c r="S13" s="47"/>
      <c r="T13" s="47"/>
      <c r="U13" s="47"/>
      <c r="V13" s="47"/>
      <c r="W13" s="47"/>
      <c r="X13" s="47"/>
    </row>
    <row r="14" spans="1:24" ht="20.25" customHeight="1">
      <c r="A14" s="78" t="s">
        <v>70</v>
      </c>
      <c r="B14" s="78" t="s">
        <v>70</v>
      </c>
      <c r="C14" s="78" t="s">
        <v>228</v>
      </c>
      <c r="D14" s="78" t="s">
        <v>229</v>
      </c>
      <c r="E14" s="78" t="s">
        <v>139</v>
      </c>
      <c r="F14" s="78" t="s">
        <v>140</v>
      </c>
      <c r="G14" s="78" t="s">
        <v>224</v>
      </c>
      <c r="H14" s="78" t="s">
        <v>225</v>
      </c>
      <c r="I14" s="47">
        <v>75876</v>
      </c>
      <c r="J14" s="47">
        <v>75876</v>
      </c>
      <c r="K14" s="15"/>
      <c r="L14" s="15"/>
      <c r="M14" s="47">
        <v>75876</v>
      </c>
      <c r="N14" s="15"/>
      <c r="O14" s="47"/>
      <c r="P14" s="47"/>
      <c r="Q14" s="47"/>
      <c r="R14" s="47"/>
      <c r="S14" s="47"/>
      <c r="T14" s="47"/>
      <c r="U14" s="47"/>
      <c r="V14" s="47"/>
      <c r="W14" s="47"/>
      <c r="X14" s="47"/>
    </row>
    <row r="15" spans="1:24" ht="20.25" customHeight="1">
      <c r="A15" s="78" t="s">
        <v>70</v>
      </c>
      <c r="B15" s="78" t="s">
        <v>70</v>
      </c>
      <c r="C15" s="78" t="s">
        <v>228</v>
      </c>
      <c r="D15" s="78" t="s">
        <v>229</v>
      </c>
      <c r="E15" s="78" t="s">
        <v>139</v>
      </c>
      <c r="F15" s="78" t="s">
        <v>140</v>
      </c>
      <c r="G15" s="78" t="s">
        <v>226</v>
      </c>
      <c r="H15" s="78" t="s">
        <v>227</v>
      </c>
      <c r="I15" s="47">
        <v>84967</v>
      </c>
      <c r="J15" s="47">
        <v>84967</v>
      </c>
      <c r="K15" s="15"/>
      <c r="L15" s="15"/>
      <c r="M15" s="47">
        <v>84967</v>
      </c>
      <c r="N15" s="15"/>
      <c r="O15" s="47"/>
      <c r="P15" s="47"/>
      <c r="Q15" s="47"/>
      <c r="R15" s="47"/>
      <c r="S15" s="47"/>
      <c r="T15" s="47"/>
      <c r="U15" s="47"/>
      <c r="V15" s="47"/>
      <c r="W15" s="47"/>
      <c r="X15" s="47"/>
    </row>
    <row r="16" spans="1:24" ht="20.25" customHeight="1">
      <c r="A16" s="78" t="s">
        <v>70</v>
      </c>
      <c r="B16" s="78" t="s">
        <v>70</v>
      </c>
      <c r="C16" s="78" t="s">
        <v>228</v>
      </c>
      <c r="D16" s="78" t="s">
        <v>229</v>
      </c>
      <c r="E16" s="78" t="s">
        <v>139</v>
      </c>
      <c r="F16" s="78" t="s">
        <v>140</v>
      </c>
      <c r="G16" s="78" t="s">
        <v>230</v>
      </c>
      <c r="H16" s="78" t="s">
        <v>231</v>
      </c>
      <c r="I16" s="47">
        <v>245484</v>
      </c>
      <c r="J16" s="47">
        <v>245484</v>
      </c>
      <c r="K16" s="15"/>
      <c r="L16" s="15"/>
      <c r="M16" s="47">
        <v>245484</v>
      </c>
      <c r="N16" s="15"/>
      <c r="O16" s="47"/>
      <c r="P16" s="47"/>
      <c r="Q16" s="47"/>
      <c r="R16" s="47"/>
      <c r="S16" s="47"/>
      <c r="T16" s="47"/>
      <c r="U16" s="47"/>
      <c r="V16" s="47"/>
      <c r="W16" s="47"/>
      <c r="X16" s="47"/>
    </row>
    <row r="17" spans="1:24" ht="20.25" customHeight="1">
      <c r="A17" s="78" t="s">
        <v>70</v>
      </c>
      <c r="B17" s="78" t="s">
        <v>70</v>
      </c>
      <c r="C17" s="78" t="s">
        <v>228</v>
      </c>
      <c r="D17" s="78" t="s">
        <v>229</v>
      </c>
      <c r="E17" s="78" t="s">
        <v>139</v>
      </c>
      <c r="F17" s="78" t="s">
        <v>140</v>
      </c>
      <c r="G17" s="78" t="s">
        <v>230</v>
      </c>
      <c r="H17" s="78" t="s">
        <v>231</v>
      </c>
      <c r="I17" s="47">
        <v>453240</v>
      </c>
      <c r="J17" s="47">
        <v>453240</v>
      </c>
      <c r="K17" s="15"/>
      <c r="L17" s="15"/>
      <c r="M17" s="47">
        <v>453240</v>
      </c>
      <c r="N17" s="15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20.25" customHeight="1">
      <c r="A18" s="78" t="s">
        <v>70</v>
      </c>
      <c r="B18" s="78" t="s">
        <v>70</v>
      </c>
      <c r="C18" s="78" t="s">
        <v>228</v>
      </c>
      <c r="D18" s="78" t="s">
        <v>229</v>
      </c>
      <c r="E18" s="78" t="s">
        <v>139</v>
      </c>
      <c r="F18" s="78" t="s">
        <v>140</v>
      </c>
      <c r="G18" s="78" t="s">
        <v>230</v>
      </c>
      <c r="H18" s="78" t="s">
        <v>231</v>
      </c>
      <c r="I18" s="47">
        <v>240000</v>
      </c>
      <c r="J18" s="47">
        <v>240000</v>
      </c>
      <c r="K18" s="15"/>
      <c r="L18" s="15"/>
      <c r="M18" s="47">
        <v>240000</v>
      </c>
      <c r="N18" s="15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ht="20.25" customHeight="1">
      <c r="A19" s="78" t="s">
        <v>70</v>
      </c>
      <c r="B19" s="78" t="s">
        <v>70</v>
      </c>
      <c r="C19" s="78" t="s">
        <v>228</v>
      </c>
      <c r="D19" s="78" t="s">
        <v>229</v>
      </c>
      <c r="E19" s="78" t="s">
        <v>139</v>
      </c>
      <c r="F19" s="78" t="s">
        <v>140</v>
      </c>
      <c r="G19" s="78" t="s">
        <v>230</v>
      </c>
      <c r="H19" s="78" t="s">
        <v>231</v>
      </c>
      <c r="I19" s="47">
        <v>515988</v>
      </c>
      <c r="J19" s="47">
        <v>515988</v>
      </c>
      <c r="K19" s="15"/>
      <c r="L19" s="15"/>
      <c r="M19" s="47">
        <v>515988</v>
      </c>
      <c r="N19" s="15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ht="20.25" customHeight="1">
      <c r="A20" s="78" t="s">
        <v>70</v>
      </c>
      <c r="B20" s="78" t="s">
        <v>70</v>
      </c>
      <c r="C20" s="78" t="s">
        <v>232</v>
      </c>
      <c r="D20" s="78" t="s">
        <v>233</v>
      </c>
      <c r="E20" s="78" t="s">
        <v>106</v>
      </c>
      <c r="F20" s="78" t="s">
        <v>107</v>
      </c>
      <c r="G20" s="78" t="s">
        <v>234</v>
      </c>
      <c r="H20" s="78" t="s">
        <v>235</v>
      </c>
      <c r="I20" s="47">
        <v>663870</v>
      </c>
      <c r="J20" s="47">
        <v>663870</v>
      </c>
      <c r="K20" s="15"/>
      <c r="L20" s="15"/>
      <c r="M20" s="47">
        <v>663870</v>
      </c>
      <c r="N20" s="15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ht="20.25" customHeight="1">
      <c r="A21" s="78" t="s">
        <v>70</v>
      </c>
      <c r="B21" s="78" t="s">
        <v>70</v>
      </c>
      <c r="C21" s="78" t="s">
        <v>232</v>
      </c>
      <c r="D21" s="78" t="s">
        <v>233</v>
      </c>
      <c r="E21" s="78" t="s">
        <v>119</v>
      </c>
      <c r="F21" s="78" t="s">
        <v>120</v>
      </c>
      <c r="G21" s="78" t="s">
        <v>236</v>
      </c>
      <c r="H21" s="78" t="s">
        <v>237</v>
      </c>
      <c r="I21" s="47">
        <v>77605.13</v>
      </c>
      <c r="J21" s="47">
        <v>77605.13</v>
      </c>
      <c r="K21" s="15"/>
      <c r="L21" s="15"/>
      <c r="M21" s="47">
        <v>77605.13</v>
      </c>
      <c r="N21" s="15"/>
      <c r="O21" s="47"/>
      <c r="P21" s="47"/>
      <c r="Q21" s="47"/>
      <c r="R21" s="47"/>
      <c r="S21" s="47"/>
      <c r="T21" s="47"/>
      <c r="U21" s="47"/>
      <c r="V21" s="47"/>
      <c r="W21" s="47"/>
      <c r="X21" s="47"/>
    </row>
    <row r="22" spans="1:24" ht="20.25" customHeight="1">
      <c r="A22" s="78" t="s">
        <v>70</v>
      </c>
      <c r="B22" s="78" t="s">
        <v>70</v>
      </c>
      <c r="C22" s="78" t="s">
        <v>232</v>
      </c>
      <c r="D22" s="78" t="s">
        <v>233</v>
      </c>
      <c r="E22" s="78" t="s">
        <v>119</v>
      </c>
      <c r="F22" s="78" t="s">
        <v>120</v>
      </c>
      <c r="G22" s="78" t="s">
        <v>236</v>
      </c>
      <c r="H22" s="78" t="s">
        <v>237</v>
      </c>
      <c r="I22" s="47">
        <v>119620.61</v>
      </c>
      <c r="J22" s="47">
        <v>119620.61</v>
      </c>
      <c r="K22" s="15"/>
      <c r="L22" s="15"/>
      <c r="M22" s="47">
        <v>119620.61</v>
      </c>
      <c r="N22" s="15"/>
      <c r="O22" s="47"/>
      <c r="P22" s="47"/>
      <c r="Q22" s="47"/>
      <c r="R22" s="47"/>
      <c r="S22" s="47"/>
      <c r="T22" s="47"/>
      <c r="U22" s="47"/>
      <c r="V22" s="47"/>
      <c r="W22" s="47"/>
      <c r="X22" s="47"/>
    </row>
    <row r="23" spans="1:24" ht="20.25" customHeight="1">
      <c r="A23" s="78" t="s">
        <v>70</v>
      </c>
      <c r="B23" s="78" t="s">
        <v>70</v>
      </c>
      <c r="C23" s="78" t="s">
        <v>232</v>
      </c>
      <c r="D23" s="78" t="s">
        <v>233</v>
      </c>
      <c r="E23" s="78" t="s">
        <v>121</v>
      </c>
      <c r="F23" s="78" t="s">
        <v>122</v>
      </c>
      <c r="G23" s="78" t="s">
        <v>236</v>
      </c>
      <c r="H23" s="78" t="s">
        <v>237</v>
      </c>
      <c r="I23" s="47">
        <v>189205.23</v>
      </c>
      <c r="J23" s="47">
        <v>189205.23</v>
      </c>
      <c r="K23" s="15"/>
      <c r="L23" s="15"/>
      <c r="M23" s="47">
        <v>189205.23</v>
      </c>
      <c r="N23" s="15"/>
      <c r="O23" s="47"/>
      <c r="P23" s="47"/>
      <c r="Q23" s="47"/>
      <c r="R23" s="47"/>
      <c r="S23" s="47"/>
      <c r="T23" s="47"/>
      <c r="U23" s="47"/>
      <c r="V23" s="47"/>
      <c r="W23" s="47"/>
      <c r="X23" s="47"/>
    </row>
    <row r="24" spans="1:24" ht="20.25" customHeight="1">
      <c r="A24" s="78" t="s">
        <v>70</v>
      </c>
      <c r="B24" s="78" t="s">
        <v>70</v>
      </c>
      <c r="C24" s="78" t="s">
        <v>232</v>
      </c>
      <c r="D24" s="78" t="s">
        <v>233</v>
      </c>
      <c r="E24" s="78" t="s">
        <v>121</v>
      </c>
      <c r="F24" s="78" t="s">
        <v>122</v>
      </c>
      <c r="G24" s="78" t="s">
        <v>236</v>
      </c>
      <c r="H24" s="78" t="s">
        <v>237</v>
      </c>
      <c r="I24" s="47">
        <v>66388.98</v>
      </c>
      <c r="J24" s="47">
        <v>66388.98</v>
      </c>
      <c r="K24" s="15"/>
      <c r="L24" s="15"/>
      <c r="M24" s="47">
        <v>66388.98</v>
      </c>
      <c r="N24" s="15"/>
      <c r="O24" s="47"/>
      <c r="P24" s="47"/>
      <c r="Q24" s="47"/>
      <c r="R24" s="47"/>
      <c r="S24" s="47"/>
      <c r="T24" s="47"/>
      <c r="U24" s="47"/>
      <c r="V24" s="47"/>
      <c r="W24" s="47"/>
      <c r="X24" s="47"/>
    </row>
    <row r="25" spans="1:24" ht="20.25" customHeight="1">
      <c r="A25" s="78" t="s">
        <v>70</v>
      </c>
      <c r="B25" s="78" t="s">
        <v>70</v>
      </c>
      <c r="C25" s="78" t="s">
        <v>232</v>
      </c>
      <c r="D25" s="78" t="s">
        <v>233</v>
      </c>
      <c r="E25" s="78" t="s">
        <v>123</v>
      </c>
      <c r="F25" s="78" t="s">
        <v>124</v>
      </c>
      <c r="G25" s="78" t="s">
        <v>238</v>
      </c>
      <c r="H25" s="78" t="s">
        <v>239</v>
      </c>
      <c r="I25" s="47">
        <v>75709.25</v>
      </c>
      <c r="J25" s="47">
        <v>75709.25</v>
      </c>
      <c r="K25" s="15"/>
      <c r="L25" s="15"/>
      <c r="M25" s="47">
        <v>75709.25</v>
      </c>
      <c r="N25" s="15"/>
      <c r="O25" s="47"/>
      <c r="P25" s="47"/>
      <c r="Q25" s="47"/>
      <c r="R25" s="47"/>
      <c r="S25" s="47"/>
      <c r="T25" s="47"/>
      <c r="U25" s="47"/>
      <c r="V25" s="47"/>
      <c r="W25" s="47"/>
      <c r="X25" s="47"/>
    </row>
    <row r="26" spans="1:24" ht="20.25" customHeight="1">
      <c r="A26" s="78" t="s">
        <v>70</v>
      </c>
      <c r="B26" s="78" t="s">
        <v>70</v>
      </c>
      <c r="C26" s="78" t="s">
        <v>232</v>
      </c>
      <c r="D26" s="78" t="s">
        <v>233</v>
      </c>
      <c r="E26" s="78" t="s">
        <v>123</v>
      </c>
      <c r="F26" s="78" t="s">
        <v>124</v>
      </c>
      <c r="G26" s="78" t="s">
        <v>238</v>
      </c>
      <c r="H26" s="78" t="s">
        <v>239</v>
      </c>
      <c r="I26" s="47">
        <v>119750.15</v>
      </c>
      <c r="J26" s="47">
        <v>119750.15</v>
      </c>
      <c r="K26" s="15"/>
      <c r="L26" s="15"/>
      <c r="M26" s="47">
        <v>119750.15</v>
      </c>
      <c r="N26" s="15"/>
      <c r="O26" s="47"/>
      <c r="P26" s="47"/>
      <c r="Q26" s="47"/>
      <c r="R26" s="47"/>
      <c r="S26" s="47"/>
      <c r="T26" s="47"/>
      <c r="U26" s="47"/>
      <c r="V26" s="47"/>
      <c r="W26" s="47"/>
      <c r="X26" s="47"/>
    </row>
    <row r="27" spans="1:24" ht="20.25" customHeight="1">
      <c r="A27" s="78" t="s">
        <v>70</v>
      </c>
      <c r="B27" s="78" t="s">
        <v>70</v>
      </c>
      <c r="C27" s="78" t="s">
        <v>232</v>
      </c>
      <c r="D27" s="78" t="s">
        <v>233</v>
      </c>
      <c r="E27" s="78" t="s">
        <v>114</v>
      </c>
      <c r="F27" s="78" t="s">
        <v>113</v>
      </c>
      <c r="G27" s="78" t="s">
        <v>240</v>
      </c>
      <c r="H27" s="78" t="s">
        <v>241</v>
      </c>
      <c r="I27" s="47">
        <v>19173.82</v>
      </c>
      <c r="J27" s="47">
        <v>19173.82</v>
      </c>
      <c r="K27" s="15"/>
      <c r="L27" s="15"/>
      <c r="M27" s="47">
        <v>19173.82</v>
      </c>
      <c r="N27" s="15"/>
      <c r="O27" s="47"/>
      <c r="P27" s="47"/>
      <c r="Q27" s="47"/>
      <c r="R27" s="47"/>
      <c r="S27" s="47"/>
      <c r="T27" s="47"/>
      <c r="U27" s="47"/>
      <c r="V27" s="47"/>
      <c r="W27" s="47"/>
      <c r="X27" s="47"/>
    </row>
    <row r="28" spans="1:24" ht="20.25" customHeight="1">
      <c r="A28" s="78" t="s">
        <v>70</v>
      </c>
      <c r="B28" s="78" t="s">
        <v>70</v>
      </c>
      <c r="C28" s="78" t="s">
        <v>232</v>
      </c>
      <c r="D28" s="78" t="s">
        <v>233</v>
      </c>
      <c r="E28" s="78" t="s">
        <v>125</v>
      </c>
      <c r="F28" s="78" t="s">
        <v>126</v>
      </c>
      <c r="G28" s="78" t="s">
        <v>240</v>
      </c>
      <c r="H28" s="78" t="s">
        <v>241</v>
      </c>
      <c r="I28" s="47">
        <v>12918</v>
      </c>
      <c r="J28" s="47">
        <v>12918</v>
      </c>
      <c r="K28" s="15"/>
      <c r="L28" s="15"/>
      <c r="M28" s="47">
        <v>12918</v>
      </c>
      <c r="N28" s="15"/>
      <c r="O28" s="47"/>
      <c r="P28" s="47"/>
      <c r="Q28" s="47"/>
      <c r="R28" s="47"/>
      <c r="S28" s="47"/>
      <c r="T28" s="47"/>
      <c r="U28" s="47"/>
      <c r="V28" s="47"/>
      <c r="W28" s="47"/>
      <c r="X28" s="47"/>
    </row>
    <row r="29" spans="1:24" ht="20.25" customHeight="1">
      <c r="A29" s="78" t="s">
        <v>70</v>
      </c>
      <c r="B29" s="78" t="s">
        <v>70</v>
      </c>
      <c r="C29" s="78" t="s">
        <v>232</v>
      </c>
      <c r="D29" s="78" t="s">
        <v>233</v>
      </c>
      <c r="E29" s="78" t="s">
        <v>125</v>
      </c>
      <c r="F29" s="78" t="s">
        <v>126</v>
      </c>
      <c r="G29" s="78" t="s">
        <v>240</v>
      </c>
      <c r="H29" s="78" t="s">
        <v>241</v>
      </c>
      <c r="I29" s="47">
        <v>8740</v>
      </c>
      <c r="J29" s="47">
        <v>8740</v>
      </c>
      <c r="K29" s="15"/>
      <c r="L29" s="15"/>
      <c r="M29" s="47">
        <v>8740</v>
      </c>
      <c r="N29" s="15"/>
      <c r="O29" s="47"/>
      <c r="P29" s="47"/>
      <c r="Q29" s="47"/>
      <c r="R29" s="47"/>
      <c r="S29" s="47"/>
      <c r="T29" s="47"/>
      <c r="U29" s="47"/>
      <c r="V29" s="47"/>
      <c r="W29" s="47"/>
      <c r="X29" s="47"/>
    </row>
    <row r="30" spans="1:24" ht="20.25" customHeight="1">
      <c r="A30" s="78" t="s">
        <v>70</v>
      </c>
      <c r="B30" s="78" t="s">
        <v>70</v>
      </c>
      <c r="C30" s="78" t="s">
        <v>232</v>
      </c>
      <c r="D30" s="78" t="s">
        <v>233</v>
      </c>
      <c r="E30" s="78" t="s">
        <v>125</v>
      </c>
      <c r="F30" s="78" t="s">
        <v>126</v>
      </c>
      <c r="G30" s="78" t="s">
        <v>240</v>
      </c>
      <c r="H30" s="78" t="s">
        <v>241</v>
      </c>
      <c r="I30" s="47">
        <v>6717.36</v>
      </c>
      <c r="J30" s="47">
        <v>6717.36</v>
      </c>
      <c r="K30" s="15"/>
      <c r="L30" s="15"/>
      <c r="M30" s="47">
        <v>6717.36</v>
      </c>
      <c r="N30" s="15"/>
      <c r="O30" s="47"/>
      <c r="P30" s="47"/>
      <c r="Q30" s="47"/>
      <c r="R30" s="47"/>
      <c r="S30" s="47"/>
      <c r="T30" s="47"/>
      <c r="U30" s="47"/>
      <c r="V30" s="47"/>
      <c r="W30" s="47"/>
      <c r="X30" s="47"/>
    </row>
    <row r="31" spans="1:24" ht="20.25" customHeight="1">
      <c r="A31" s="78" t="s">
        <v>70</v>
      </c>
      <c r="B31" s="78" t="s">
        <v>70</v>
      </c>
      <c r="C31" s="78" t="s">
        <v>242</v>
      </c>
      <c r="D31" s="78" t="s">
        <v>154</v>
      </c>
      <c r="E31" s="78" t="s">
        <v>153</v>
      </c>
      <c r="F31" s="78" t="s">
        <v>154</v>
      </c>
      <c r="G31" s="78" t="s">
        <v>243</v>
      </c>
      <c r="H31" s="78" t="s">
        <v>154</v>
      </c>
      <c r="I31" s="47">
        <v>215626.2</v>
      </c>
      <c r="J31" s="47">
        <v>215626.2</v>
      </c>
      <c r="K31" s="15"/>
      <c r="L31" s="15"/>
      <c r="M31" s="47">
        <v>215626.2</v>
      </c>
      <c r="N31" s="15"/>
      <c r="O31" s="47"/>
      <c r="P31" s="47"/>
      <c r="Q31" s="47"/>
      <c r="R31" s="47"/>
      <c r="S31" s="47"/>
      <c r="T31" s="47"/>
      <c r="U31" s="47"/>
      <c r="V31" s="47"/>
      <c r="W31" s="47"/>
      <c r="X31" s="47"/>
    </row>
    <row r="32" spans="1:24" ht="20.25" customHeight="1">
      <c r="A32" s="78" t="s">
        <v>70</v>
      </c>
      <c r="B32" s="78" t="s">
        <v>70</v>
      </c>
      <c r="C32" s="78" t="s">
        <v>242</v>
      </c>
      <c r="D32" s="78" t="s">
        <v>154</v>
      </c>
      <c r="E32" s="78" t="s">
        <v>153</v>
      </c>
      <c r="F32" s="78" t="s">
        <v>154</v>
      </c>
      <c r="G32" s="78" t="s">
        <v>243</v>
      </c>
      <c r="H32" s="78" t="s">
        <v>154</v>
      </c>
      <c r="I32" s="47">
        <v>388200.36</v>
      </c>
      <c r="J32" s="47">
        <v>388200.36</v>
      </c>
      <c r="K32" s="15"/>
      <c r="L32" s="15"/>
      <c r="M32" s="47">
        <v>388200.36</v>
      </c>
      <c r="N32" s="15"/>
      <c r="O32" s="47"/>
      <c r="P32" s="47"/>
      <c r="Q32" s="47"/>
      <c r="R32" s="47"/>
      <c r="S32" s="47"/>
      <c r="T32" s="47"/>
      <c r="U32" s="47"/>
      <c r="V32" s="47"/>
      <c r="W32" s="47"/>
      <c r="X32" s="47"/>
    </row>
    <row r="33" spans="1:24" ht="20.25" customHeight="1">
      <c r="A33" s="78" t="s">
        <v>70</v>
      </c>
      <c r="B33" s="78" t="s">
        <v>70</v>
      </c>
      <c r="C33" s="78" t="s">
        <v>244</v>
      </c>
      <c r="D33" s="78" t="s">
        <v>245</v>
      </c>
      <c r="E33" s="78" t="s">
        <v>139</v>
      </c>
      <c r="F33" s="78" t="s">
        <v>140</v>
      </c>
      <c r="G33" s="78" t="s">
        <v>246</v>
      </c>
      <c r="H33" s="78" t="s">
        <v>247</v>
      </c>
      <c r="I33" s="47">
        <v>121250</v>
      </c>
      <c r="J33" s="47">
        <v>121250</v>
      </c>
      <c r="K33" s="15"/>
      <c r="L33" s="15"/>
      <c r="M33" s="47">
        <v>121250</v>
      </c>
      <c r="N33" s="15"/>
      <c r="O33" s="47"/>
      <c r="P33" s="47"/>
      <c r="Q33" s="47"/>
      <c r="R33" s="47"/>
      <c r="S33" s="47"/>
      <c r="T33" s="47"/>
      <c r="U33" s="47"/>
      <c r="V33" s="47"/>
      <c r="W33" s="47"/>
      <c r="X33" s="47"/>
    </row>
    <row r="34" spans="1:24" ht="20.25" customHeight="1">
      <c r="A34" s="78" t="s">
        <v>70</v>
      </c>
      <c r="B34" s="78" t="s">
        <v>70</v>
      </c>
      <c r="C34" s="78" t="s">
        <v>248</v>
      </c>
      <c r="D34" s="78" t="s">
        <v>249</v>
      </c>
      <c r="E34" s="78" t="s">
        <v>139</v>
      </c>
      <c r="F34" s="78" t="s">
        <v>140</v>
      </c>
      <c r="G34" s="78" t="s">
        <v>250</v>
      </c>
      <c r="H34" s="78" t="s">
        <v>251</v>
      </c>
      <c r="I34" s="47">
        <v>115800</v>
      </c>
      <c r="J34" s="47">
        <v>115800</v>
      </c>
      <c r="K34" s="15"/>
      <c r="L34" s="15"/>
      <c r="M34" s="47">
        <v>115800</v>
      </c>
      <c r="N34" s="15"/>
      <c r="O34" s="47"/>
      <c r="P34" s="47"/>
      <c r="Q34" s="47"/>
      <c r="R34" s="47"/>
      <c r="S34" s="47"/>
      <c r="T34" s="47"/>
      <c r="U34" s="47"/>
      <c r="V34" s="47"/>
      <c r="W34" s="47"/>
      <c r="X34" s="47"/>
    </row>
    <row r="35" spans="1:24" ht="20.25" customHeight="1">
      <c r="A35" s="78" t="s">
        <v>70</v>
      </c>
      <c r="B35" s="78" t="s">
        <v>70</v>
      </c>
      <c r="C35" s="78" t="s">
        <v>252</v>
      </c>
      <c r="D35" s="78" t="s">
        <v>253</v>
      </c>
      <c r="E35" s="78" t="s">
        <v>102</v>
      </c>
      <c r="F35" s="78" t="s">
        <v>103</v>
      </c>
      <c r="G35" s="78" t="s">
        <v>254</v>
      </c>
      <c r="H35" s="78" t="s">
        <v>255</v>
      </c>
      <c r="I35" s="47">
        <v>17000</v>
      </c>
      <c r="J35" s="47">
        <v>17000</v>
      </c>
      <c r="K35" s="15"/>
      <c r="L35" s="15"/>
      <c r="M35" s="47">
        <v>17000</v>
      </c>
      <c r="N35" s="15"/>
      <c r="O35" s="47"/>
      <c r="P35" s="47"/>
      <c r="Q35" s="47"/>
      <c r="R35" s="47"/>
      <c r="S35" s="47"/>
      <c r="T35" s="47"/>
      <c r="U35" s="47"/>
      <c r="V35" s="47"/>
      <c r="W35" s="47"/>
      <c r="X35" s="47"/>
    </row>
    <row r="36" spans="1:24" ht="20.25" customHeight="1">
      <c r="A36" s="78" t="s">
        <v>70</v>
      </c>
      <c r="B36" s="78" t="s">
        <v>70</v>
      </c>
      <c r="C36" s="78" t="s">
        <v>252</v>
      </c>
      <c r="D36" s="78" t="s">
        <v>253</v>
      </c>
      <c r="E36" s="78" t="s">
        <v>104</v>
      </c>
      <c r="F36" s="78" t="s">
        <v>105</v>
      </c>
      <c r="G36" s="78" t="s">
        <v>254</v>
      </c>
      <c r="H36" s="78" t="s">
        <v>255</v>
      </c>
      <c r="I36" s="47">
        <v>17000</v>
      </c>
      <c r="J36" s="47">
        <v>17000</v>
      </c>
      <c r="K36" s="15"/>
      <c r="L36" s="15"/>
      <c r="M36" s="47">
        <v>17000</v>
      </c>
      <c r="N36" s="15"/>
      <c r="O36" s="47"/>
      <c r="P36" s="47"/>
      <c r="Q36" s="47"/>
      <c r="R36" s="47"/>
      <c r="S36" s="47"/>
      <c r="T36" s="47"/>
      <c r="U36" s="47"/>
      <c r="V36" s="47"/>
      <c r="W36" s="47"/>
      <c r="X36" s="47"/>
    </row>
    <row r="37" spans="1:24" ht="20.25" customHeight="1">
      <c r="A37" s="78" t="s">
        <v>70</v>
      </c>
      <c r="B37" s="78" t="s">
        <v>70</v>
      </c>
      <c r="C37" s="78" t="s">
        <v>252</v>
      </c>
      <c r="D37" s="78" t="s">
        <v>253</v>
      </c>
      <c r="E37" s="78" t="s">
        <v>139</v>
      </c>
      <c r="F37" s="78" t="s">
        <v>140</v>
      </c>
      <c r="G37" s="78" t="s">
        <v>254</v>
      </c>
      <c r="H37" s="78" t="s">
        <v>255</v>
      </c>
      <c r="I37" s="47">
        <v>45000</v>
      </c>
      <c r="J37" s="47">
        <v>45000</v>
      </c>
      <c r="K37" s="15"/>
      <c r="L37" s="15"/>
      <c r="M37" s="47">
        <v>45000</v>
      </c>
      <c r="N37" s="15"/>
      <c r="O37" s="47"/>
      <c r="P37" s="47"/>
      <c r="Q37" s="47"/>
      <c r="R37" s="47"/>
      <c r="S37" s="47"/>
      <c r="T37" s="47"/>
      <c r="U37" s="47"/>
      <c r="V37" s="47"/>
      <c r="W37" s="47"/>
      <c r="X37" s="47"/>
    </row>
    <row r="38" spans="1:24" ht="20.25" customHeight="1">
      <c r="A38" s="78" t="s">
        <v>70</v>
      </c>
      <c r="B38" s="78" t="s">
        <v>70</v>
      </c>
      <c r="C38" s="78" t="s">
        <v>252</v>
      </c>
      <c r="D38" s="78" t="s">
        <v>253</v>
      </c>
      <c r="E38" s="78" t="s">
        <v>139</v>
      </c>
      <c r="F38" s="78" t="s">
        <v>140</v>
      </c>
      <c r="G38" s="78" t="s">
        <v>254</v>
      </c>
      <c r="H38" s="78" t="s">
        <v>255</v>
      </c>
      <c r="I38" s="47">
        <v>23400</v>
      </c>
      <c r="J38" s="47">
        <v>23400</v>
      </c>
      <c r="K38" s="15"/>
      <c r="L38" s="15"/>
      <c r="M38" s="47">
        <v>23400</v>
      </c>
      <c r="N38" s="15"/>
      <c r="O38" s="47"/>
      <c r="P38" s="47"/>
      <c r="Q38" s="47"/>
      <c r="R38" s="47"/>
      <c r="S38" s="47"/>
      <c r="T38" s="47"/>
      <c r="U38" s="47"/>
      <c r="V38" s="47"/>
      <c r="W38" s="47"/>
      <c r="X38" s="47"/>
    </row>
    <row r="39" spans="1:24" ht="20.25" customHeight="1">
      <c r="A39" s="78" t="s">
        <v>70</v>
      </c>
      <c r="B39" s="78" t="s">
        <v>70</v>
      </c>
      <c r="C39" s="78" t="s">
        <v>252</v>
      </c>
      <c r="D39" s="78" t="s">
        <v>253</v>
      </c>
      <c r="E39" s="78" t="s">
        <v>139</v>
      </c>
      <c r="F39" s="78" t="s">
        <v>140</v>
      </c>
      <c r="G39" s="78" t="s">
        <v>256</v>
      </c>
      <c r="H39" s="78" t="s">
        <v>257</v>
      </c>
      <c r="I39" s="47">
        <v>3900</v>
      </c>
      <c r="J39" s="47">
        <v>3900</v>
      </c>
      <c r="K39" s="15"/>
      <c r="L39" s="15"/>
      <c r="M39" s="47">
        <v>3900</v>
      </c>
      <c r="N39" s="15"/>
      <c r="O39" s="47"/>
      <c r="P39" s="47"/>
      <c r="Q39" s="47"/>
      <c r="R39" s="47"/>
      <c r="S39" s="47"/>
      <c r="T39" s="47"/>
      <c r="U39" s="47"/>
      <c r="V39" s="47"/>
      <c r="W39" s="47"/>
      <c r="X39" s="47"/>
    </row>
    <row r="40" spans="1:24" ht="20.25" customHeight="1">
      <c r="A40" s="78" t="s">
        <v>70</v>
      </c>
      <c r="B40" s="78" t="s">
        <v>70</v>
      </c>
      <c r="C40" s="78" t="s">
        <v>252</v>
      </c>
      <c r="D40" s="78" t="s">
        <v>253</v>
      </c>
      <c r="E40" s="78" t="s">
        <v>139</v>
      </c>
      <c r="F40" s="78" t="s">
        <v>140</v>
      </c>
      <c r="G40" s="78" t="s">
        <v>256</v>
      </c>
      <c r="H40" s="78" t="s">
        <v>257</v>
      </c>
      <c r="I40" s="47">
        <v>7500</v>
      </c>
      <c r="J40" s="47">
        <v>7500</v>
      </c>
      <c r="K40" s="15"/>
      <c r="L40" s="15"/>
      <c r="M40" s="47">
        <v>7500</v>
      </c>
      <c r="N40" s="15"/>
      <c r="O40" s="47"/>
      <c r="P40" s="47"/>
      <c r="Q40" s="47"/>
      <c r="R40" s="47"/>
      <c r="S40" s="47"/>
      <c r="T40" s="47"/>
      <c r="U40" s="47"/>
      <c r="V40" s="47"/>
      <c r="W40" s="47"/>
      <c r="X40" s="47"/>
    </row>
    <row r="41" spans="1:24" ht="20.25" customHeight="1">
      <c r="A41" s="78" t="s">
        <v>70</v>
      </c>
      <c r="B41" s="78" t="s">
        <v>70</v>
      </c>
      <c r="C41" s="78" t="s">
        <v>252</v>
      </c>
      <c r="D41" s="78" t="s">
        <v>253</v>
      </c>
      <c r="E41" s="78" t="s">
        <v>139</v>
      </c>
      <c r="F41" s="78" t="s">
        <v>140</v>
      </c>
      <c r="G41" s="78" t="s">
        <v>258</v>
      </c>
      <c r="H41" s="78" t="s">
        <v>259</v>
      </c>
      <c r="I41" s="47">
        <v>3900</v>
      </c>
      <c r="J41" s="47">
        <v>3900</v>
      </c>
      <c r="K41" s="15"/>
      <c r="L41" s="15"/>
      <c r="M41" s="47">
        <v>3900</v>
      </c>
      <c r="N41" s="15"/>
      <c r="O41" s="47"/>
      <c r="P41" s="47"/>
      <c r="Q41" s="47"/>
      <c r="R41" s="47"/>
      <c r="S41" s="47"/>
      <c r="T41" s="47"/>
      <c r="U41" s="47"/>
      <c r="V41" s="47"/>
      <c r="W41" s="47"/>
      <c r="X41" s="47"/>
    </row>
    <row r="42" spans="1:24" ht="20.25" customHeight="1">
      <c r="A42" s="78" t="s">
        <v>70</v>
      </c>
      <c r="B42" s="78" t="s">
        <v>70</v>
      </c>
      <c r="C42" s="78" t="s">
        <v>252</v>
      </c>
      <c r="D42" s="78" t="s">
        <v>253</v>
      </c>
      <c r="E42" s="78" t="s">
        <v>139</v>
      </c>
      <c r="F42" s="78" t="s">
        <v>140</v>
      </c>
      <c r="G42" s="78" t="s">
        <v>258</v>
      </c>
      <c r="H42" s="78" t="s">
        <v>259</v>
      </c>
      <c r="I42" s="47">
        <v>7500</v>
      </c>
      <c r="J42" s="47">
        <v>7500</v>
      </c>
      <c r="K42" s="15"/>
      <c r="L42" s="15"/>
      <c r="M42" s="47">
        <v>7500</v>
      </c>
      <c r="N42" s="15"/>
      <c r="O42" s="47"/>
      <c r="P42" s="47"/>
      <c r="Q42" s="47"/>
      <c r="R42" s="47"/>
      <c r="S42" s="47"/>
      <c r="T42" s="47"/>
      <c r="U42" s="47"/>
      <c r="V42" s="47"/>
      <c r="W42" s="47"/>
      <c r="X42" s="47"/>
    </row>
    <row r="43" spans="1:24" ht="20.25" customHeight="1">
      <c r="A43" s="78" t="s">
        <v>70</v>
      </c>
      <c r="B43" s="78" t="s">
        <v>70</v>
      </c>
      <c r="C43" s="78" t="s">
        <v>252</v>
      </c>
      <c r="D43" s="78" t="s">
        <v>253</v>
      </c>
      <c r="E43" s="78" t="s">
        <v>139</v>
      </c>
      <c r="F43" s="78" t="s">
        <v>140</v>
      </c>
      <c r="G43" s="78" t="s">
        <v>260</v>
      </c>
      <c r="H43" s="78" t="s">
        <v>261</v>
      </c>
      <c r="I43" s="47">
        <v>3900</v>
      </c>
      <c r="J43" s="47">
        <v>3900</v>
      </c>
      <c r="K43" s="15"/>
      <c r="L43" s="15"/>
      <c r="M43" s="47">
        <v>3900</v>
      </c>
      <c r="N43" s="15"/>
      <c r="O43" s="47"/>
      <c r="P43" s="47"/>
      <c r="Q43" s="47"/>
      <c r="R43" s="47"/>
      <c r="S43" s="47"/>
      <c r="T43" s="47"/>
      <c r="U43" s="47"/>
      <c r="V43" s="47"/>
      <c r="W43" s="47"/>
      <c r="X43" s="47"/>
    </row>
    <row r="44" spans="1:24" ht="20.25" customHeight="1">
      <c r="A44" s="78" t="s">
        <v>70</v>
      </c>
      <c r="B44" s="78" t="s">
        <v>70</v>
      </c>
      <c r="C44" s="78" t="s">
        <v>252</v>
      </c>
      <c r="D44" s="78" t="s">
        <v>253</v>
      </c>
      <c r="E44" s="78" t="s">
        <v>139</v>
      </c>
      <c r="F44" s="78" t="s">
        <v>140</v>
      </c>
      <c r="G44" s="78" t="s">
        <v>260</v>
      </c>
      <c r="H44" s="78" t="s">
        <v>261</v>
      </c>
      <c r="I44" s="47">
        <v>7500</v>
      </c>
      <c r="J44" s="47">
        <v>7500</v>
      </c>
      <c r="K44" s="15"/>
      <c r="L44" s="15"/>
      <c r="M44" s="47">
        <v>7500</v>
      </c>
      <c r="N44" s="15"/>
      <c r="O44" s="47"/>
      <c r="P44" s="47"/>
      <c r="Q44" s="47"/>
      <c r="R44" s="47"/>
      <c r="S44" s="47"/>
      <c r="T44" s="47"/>
      <c r="U44" s="47"/>
      <c r="V44" s="47"/>
      <c r="W44" s="47"/>
      <c r="X44" s="47"/>
    </row>
    <row r="45" spans="1:24" ht="20.25" customHeight="1">
      <c r="A45" s="78" t="s">
        <v>70</v>
      </c>
      <c r="B45" s="78" t="s">
        <v>70</v>
      </c>
      <c r="C45" s="78" t="s">
        <v>252</v>
      </c>
      <c r="D45" s="78" t="s">
        <v>253</v>
      </c>
      <c r="E45" s="78" t="s">
        <v>139</v>
      </c>
      <c r="F45" s="78" t="s">
        <v>140</v>
      </c>
      <c r="G45" s="78" t="s">
        <v>262</v>
      </c>
      <c r="H45" s="78" t="s">
        <v>263</v>
      </c>
      <c r="I45" s="47">
        <v>7500</v>
      </c>
      <c r="J45" s="47">
        <v>7500</v>
      </c>
      <c r="K45" s="15"/>
      <c r="L45" s="15"/>
      <c r="M45" s="47">
        <v>7500</v>
      </c>
      <c r="N45" s="15"/>
      <c r="O45" s="47"/>
      <c r="P45" s="47"/>
      <c r="Q45" s="47"/>
      <c r="R45" s="47"/>
      <c r="S45" s="47"/>
      <c r="T45" s="47"/>
      <c r="U45" s="47"/>
      <c r="V45" s="47"/>
      <c r="W45" s="47"/>
      <c r="X45" s="47"/>
    </row>
    <row r="46" spans="1:24" ht="20.25" customHeight="1">
      <c r="A46" s="78" t="s">
        <v>70</v>
      </c>
      <c r="B46" s="78" t="s">
        <v>70</v>
      </c>
      <c r="C46" s="78" t="s">
        <v>252</v>
      </c>
      <c r="D46" s="78" t="s">
        <v>253</v>
      </c>
      <c r="E46" s="78" t="s">
        <v>139</v>
      </c>
      <c r="F46" s="78" t="s">
        <v>140</v>
      </c>
      <c r="G46" s="78" t="s">
        <v>262</v>
      </c>
      <c r="H46" s="78" t="s">
        <v>263</v>
      </c>
      <c r="I46" s="47">
        <v>3900</v>
      </c>
      <c r="J46" s="47">
        <v>3900</v>
      </c>
      <c r="K46" s="15"/>
      <c r="L46" s="15"/>
      <c r="M46" s="47">
        <v>3900</v>
      </c>
      <c r="N46" s="15"/>
      <c r="O46" s="47"/>
      <c r="P46" s="47"/>
      <c r="Q46" s="47"/>
      <c r="R46" s="47"/>
      <c r="S46" s="47"/>
      <c r="T46" s="47"/>
      <c r="U46" s="47"/>
      <c r="V46" s="47"/>
      <c r="W46" s="47"/>
      <c r="X46" s="47"/>
    </row>
    <row r="47" spans="1:24" ht="20.25" customHeight="1">
      <c r="A47" s="78" t="s">
        <v>70</v>
      </c>
      <c r="B47" s="78" t="s">
        <v>70</v>
      </c>
      <c r="C47" s="78" t="s">
        <v>252</v>
      </c>
      <c r="D47" s="78" t="s">
        <v>253</v>
      </c>
      <c r="E47" s="78" t="s">
        <v>139</v>
      </c>
      <c r="F47" s="78" t="s">
        <v>140</v>
      </c>
      <c r="G47" s="78" t="s">
        <v>264</v>
      </c>
      <c r="H47" s="78" t="s">
        <v>265</v>
      </c>
      <c r="I47" s="47">
        <v>14300</v>
      </c>
      <c r="J47" s="47">
        <v>14300</v>
      </c>
      <c r="K47" s="15"/>
      <c r="L47" s="15"/>
      <c r="M47" s="47">
        <v>14300</v>
      </c>
      <c r="N47" s="15"/>
      <c r="O47" s="47"/>
      <c r="P47" s="47"/>
      <c r="Q47" s="47"/>
      <c r="R47" s="47"/>
      <c r="S47" s="47"/>
      <c r="T47" s="47"/>
      <c r="U47" s="47"/>
      <c r="V47" s="47"/>
      <c r="W47" s="47"/>
      <c r="X47" s="47"/>
    </row>
    <row r="48" spans="1:24" ht="20.25" customHeight="1">
      <c r="A48" s="78" t="s">
        <v>70</v>
      </c>
      <c r="B48" s="78" t="s">
        <v>70</v>
      </c>
      <c r="C48" s="78" t="s">
        <v>252</v>
      </c>
      <c r="D48" s="78" t="s">
        <v>253</v>
      </c>
      <c r="E48" s="78" t="s">
        <v>139</v>
      </c>
      <c r="F48" s="78" t="s">
        <v>140</v>
      </c>
      <c r="G48" s="78" t="s">
        <v>264</v>
      </c>
      <c r="H48" s="78" t="s">
        <v>265</v>
      </c>
      <c r="I48" s="47">
        <v>27500</v>
      </c>
      <c r="J48" s="47">
        <v>27500</v>
      </c>
      <c r="K48" s="15"/>
      <c r="L48" s="15"/>
      <c r="M48" s="47">
        <v>27500</v>
      </c>
      <c r="N48" s="15"/>
      <c r="O48" s="47"/>
      <c r="P48" s="47"/>
      <c r="Q48" s="47"/>
      <c r="R48" s="47"/>
      <c r="S48" s="47"/>
      <c r="T48" s="47"/>
      <c r="U48" s="47"/>
      <c r="V48" s="47"/>
      <c r="W48" s="47"/>
      <c r="X48" s="47"/>
    </row>
    <row r="49" spans="1:24" ht="20.25" customHeight="1">
      <c r="A49" s="78" t="s">
        <v>70</v>
      </c>
      <c r="B49" s="78" t="s">
        <v>70</v>
      </c>
      <c r="C49" s="78" t="s">
        <v>252</v>
      </c>
      <c r="D49" s="78" t="s">
        <v>253</v>
      </c>
      <c r="E49" s="78" t="s">
        <v>139</v>
      </c>
      <c r="F49" s="78" t="s">
        <v>140</v>
      </c>
      <c r="G49" s="78" t="s">
        <v>266</v>
      </c>
      <c r="H49" s="78" t="s">
        <v>267</v>
      </c>
      <c r="I49" s="47">
        <v>11700</v>
      </c>
      <c r="J49" s="47">
        <v>11700</v>
      </c>
      <c r="K49" s="15"/>
      <c r="L49" s="15"/>
      <c r="M49" s="47">
        <v>11700</v>
      </c>
      <c r="N49" s="15"/>
      <c r="O49" s="47"/>
      <c r="P49" s="47"/>
      <c r="Q49" s="47"/>
      <c r="R49" s="47"/>
      <c r="S49" s="47"/>
      <c r="T49" s="47"/>
      <c r="U49" s="47"/>
      <c r="V49" s="47"/>
      <c r="W49" s="47"/>
      <c r="X49" s="47"/>
    </row>
    <row r="50" spans="1:24" ht="20.25" customHeight="1">
      <c r="A50" s="78" t="s">
        <v>70</v>
      </c>
      <c r="B50" s="78" t="s">
        <v>70</v>
      </c>
      <c r="C50" s="78" t="s">
        <v>252</v>
      </c>
      <c r="D50" s="78" t="s">
        <v>253</v>
      </c>
      <c r="E50" s="78" t="s">
        <v>139</v>
      </c>
      <c r="F50" s="78" t="s">
        <v>140</v>
      </c>
      <c r="G50" s="78" t="s">
        <v>266</v>
      </c>
      <c r="H50" s="78" t="s">
        <v>267</v>
      </c>
      <c r="I50" s="47">
        <v>22500</v>
      </c>
      <c r="J50" s="47">
        <v>22500</v>
      </c>
      <c r="K50" s="15"/>
      <c r="L50" s="15"/>
      <c r="M50" s="47">
        <v>22500</v>
      </c>
      <c r="N50" s="15"/>
      <c r="O50" s="47"/>
      <c r="P50" s="47"/>
      <c r="Q50" s="47"/>
      <c r="R50" s="47"/>
      <c r="S50" s="47"/>
      <c r="T50" s="47"/>
      <c r="U50" s="47"/>
      <c r="V50" s="47"/>
      <c r="W50" s="47"/>
      <c r="X50" s="47"/>
    </row>
    <row r="51" spans="1:24" ht="20.25" customHeight="1">
      <c r="A51" s="78" t="s">
        <v>70</v>
      </c>
      <c r="B51" s="78" t="s">
        <v>70</v>
      </c>
      <c r="C51" s="78" t="s">
        <v>252</v>
      </c>
      <c r="D51" s="78" t="s">
        <v>253</v>
      </c>
      <c r="E51" s="78" t="s">
        <v>139</v>
      </c>
      <c r="F51" s="78" t="s">
        <v>140</v>
      </c>
      <c r="G51" s="78" t="s">
        <v>268</v>
      </c>
      <c r="H51" s="78" t="s">
        <v>269</v>
      </c>
      <c r="I51" s="47">
        <v>62546</v>
      </c>
      <c r="J51" s="47">
        <v>62546</v>
      </c>
      <c r="K51" s="15"/>
      <c r="L51" s="15"/>
      <c r="M51" s="47">
        <v>62546</v>
      </c>
      <c r="N51" s="15"/>
      <c r="O51" s="47"/>
      <c r="P51" s="47"/>
      <c r="Q51" s="47"/>
      <c r="R51" s="47"/>
      <c r="S51" s="47"/>
      <c r="T51" s="47"/>
      <c r="U51" s="47"/>
      <c r="V51" s="47"/>
      <c r="W51" s="47"/>
      <c r="X51" s="47"/>
    </row>
    <row r="52" spans="1:24" ht="20.25" customHeight="1">
      <c r="A52" s="78" t="s">
        <v>70</v>
      </c>
      <c r="B52" s="78" t="s">
        <v>70</v>
      </c>
      <c r="C52" s="78" t="s">
        <v>252</v>
      </c>
      <c r="D52" s="78" t="s">
        <v>253</v>
      </c>
      <c r="E52" s="78" t="s">
        <v>139</v>
      </c>
      <c r="F52" s="78" t="s">
        <v>140</v>
      </c>
      <c r="G52" s="78" t="s">
        <v>270</v>
      </c>
      <c r="H52" s="78" t="s">
        <v>271</v>
      </c>
      <c r="I52" s="47">
        <v>91200</v>
      </c>
      <c r="J52" s="47">
        <v>91200</v>
      </c>
      <c r="K52" s="15"/>
      <c r="L52" s="15"/>
      <c r="M52" s="47">
        <v>91200</v>
      </c>
      <c r="N52" s="15"/>
      <c r="O52" s="47"/>
      <c r="P52" s="47"/>
      <c r="Q52" s="47"/>
      <c r="R52" s="47"/>
      <c r="S52" s="47"/>
      <c r="T52" s="47"/>
      <c r="U52" s="47"/>
      <c r="V52" s="47"/>
      <c r="W52" s="47"/>
      <c r="X52" s="47"/>
    </row>
    <row r="53" spans="1:24" ht="20.25" customHeight="1">
      <c r="A53" s="78" t="s">
        <v>70</v>
      </c>
      <c r="B53" s="78" t="s">
        <v>70</v>
      </c>
      <c r="C53" s="78" t="s">
        <v>272</v>
      </c>
      <c r="D53" s="78" t="s">
        <v>273</v>
      </c>
      <c r="E53" s="78" t="s">
        <v>139</v>
      </c>
      <c r="F53" s="78" t="s">
        <v>140</v>
      </c>
      <c r="G53" s="78" t="s">
        <v>226</v>
      </c>
      <c r="H53" s="78" t="s">
        <v>227</v>
      </c>
      <c r="I53" s="47">
        <v>198360</v>
      </c>
      <c r="J53" s="47">
        <v>198360</v>
      </c>
      <c r="K53" s="15"/>
      <c r="L53" s="15"/>
      <c r="M53" s="47">
        <v>198360</v>
      </c>
      <c r="N53" s="15"/>
      <c r="O53" s="47"/>
      <c r="P53" s="47"/>
      <c r="Q53" s="47"/>
      <c r="R53" s="47"/>
      <c r="S53" s="47"/>
      <c r="T53" s="47"/>
      <c r="U53" s="47"/>
      <c r="V53" s="47"/>
      <c r="W53" s="47"/>
      <c r="X53" s="47"/>
    </row>
    <row r="54" spans="1:24" ht="20.25" customHeight="1">
      <c r="A54" s="78" t="s">
        <v>70</v>
      </c>
      <c r="B54" s="78" t="s">
        <v>70</v>
      </c>
      <c r="C54" s="78" t="s">
        <v>274</v>
      </c>
      <c r="D54" s="78" t="s">
        <v>275</v>
      </c>
      <c r="E54" s="78" t="s">
        <v>102</v>
      </c>
      <c r="F54" s="78" t="s">
        <v>103</v>
      </c>
      <c r="G54" s="78" t="s">
        <v>276</v>
      </c>
      <c r="H54" s="78" t="s">
        <v>277</v>
      </c>
      <c r="I54" s="47">
        <v>365997</v>
      </c>
      <c r="J54" s="47">
        <v>365997</v>
      </c>
      <c r="K54" s="15"/>
      <c r="L54" s="15"/>
      <c r="M54" s="47">
        <v>365997</v>
      </c>
      <c r="N54" s="15"/>
      <c r="O54" s="47"/>
      <c r="P54" s="47"/>
      <c r="Q54" s="47"/>
      <c r="R54" s="47"/>
      <c r="S54" s="47"/>
      <c r="T54" s="47"/>
      <c r="U54" s="47"/>
      <c r="V54" s="47"/>
      <c r="W54" s="47"/>
      <c r="X54" s="47"/>
    </row>
    <row r="55" spans="1:24" ht="20.25" customHeight="1">
      <c r="A55" s="78" t="s">
        <v>70</v>
      </c>
      <c r="B55" s="78" t="s">
        <v>70</v>
      </c>
      <c r="C55" s="78" t="s">
        <v>274</v>
      </c>
      <c r="D55" s="78" t="s">
        <v>275</v>
      </c>
      <c r="E55" s="78" t="s">
        <v>104</v>
      </c>
      <c r="F55" s="78" t="s">
        <v>105</v>
      </c>
      <c r="G55" s="78" t="s">
        <v>276</v>
      </c>
      <c r="H55" s="78" t="s">
        <v>277</v>
      </c>
      <c r="I55" s="47">
        <v>363749</v>
      </c>
      <c r="J55" s="47">
        <v>363749</v>
      </c>
      <c r="K55" s="15"/>
      <c r="L55" s="15"/>
      <c r="M55" s="47">
        <v>363749</v>
      </c>
      <c r="N55" s="15"/>
      <c r="O55" s="47"/>
      <c r="P55" s="47"/>
      <c r="Q55" s="47"/>
      <c r="R55" s="47"/>
      <c r="S55" s="47"/>
      <c r="T55" s="47"/>
      <c r="U55" s="47"/>
      <c r="V55" s="47"/>
      <c r="W55" s="47"/>
      <c r="X55" s="47"/>
    </row>
    <row r="56" spans="1:24" ht="20.25" customHeight="1">
      <c r="A56" s="78" t="s">
        <v>70</v>
      </c>
      <c r="B56" s="78" t="s">
        <v>70</v>
      </c>
      <c r="C56" s="78" t="s">
        <v>278</v>
      </c>
      <c r="D56" s="78" t="s">
        <v>279</v>
      </c>
      <c r="E56" s="78" t="s">
        <v>110</v>
      </c>
      <c r="F56" s="78" t="s">
        <v>111</v>
      </c>
      <c r="G56" s="78" t="s">
        <v>276</v>
      </c>
      <c r="H56" s="78" t="s">
        <v>277</v>
      </c>
      <c r="I56" s="47">
        <v>18000</v>
      </c>
      <c r="J56" s="47">
        <v>18000</v>
      </c>
      <c r="K56" s="15"/>
      <c r="L56" s="15"/>
      <c r="M56" s="47">
        <v>18000</v>
      </c>
      <c r="N56" s="15"/>
      <c r="O56" s="47"/>
      <c r="P56" s="47"/>
      <c r="Q56" s="47"/>
      <c r="R56" s="47"/>
      <c r="S56" s="47"/>
      <c r="T56" s="47"/>
      <c r="U56" s="47"/>
      <c r="V56" s="47"/>
      <c r="W56" s="47"/>
      <c r="X56" s="47"/>
    </row>
    <row r="57" spans="1:24" ht="20.25" customHeight="1">
      <c r="A57" s="78" t="s">
        <v>70</v>
      </c>
      <c r="B57" s="78" t="s">
        <v>70</v>
      </c>
      <c r="C57" s="78" t="s">
        <v>278</v>
      </c>
      <c r="D57" s="78" t="s">
        <v>279</v>
      </c>
      <c r="E57" s="78" t="s">
        <v>110</v>
      </c>
      <c r="F57" s="78" t="s">
        <v>111</v>
      </c>
      <c r="G57" s="78" t="s">
        <v>276</v>
      </c>
      <c r="H57" s="78" t="s">
        <v>277</v>
      </c>
      <c r="I57" s="47">
        <v>29640</v>
      </c>
      <c r="J57" s="47">
        <v>29640</v>
      </c>
      <c r="K57" s="15"/>
      <c r="L57" s="15"/>
      <c r="M57" s="47">
        <v>29640</v>
      </c>
      <c r="N57" s="15"/>
      <c r="O57" s="47"/>
      <c r="P57" s="47"/>
      <c r="Q57" s="47"/>
      <c r="R57" s="47"/>
      <c r="S57" s="47"/>
      <c r="T57" s="47"/>
      <c r="U57" s="47"/>
      <c r="V57" s="47"/>
      <c r="W57" s="47"/>
      <c r="X57" s="47"/>
    </row>
    <row r="58" spans="1:24" ht="20.25" customHeight="1">
      <c r="A58" s="78" t="s">
        <v>70</v>
      </c>
      <c r="B58" s="78" t="s">
        <v>70</v>
      </c>
      <c r="C58" s="78" t="s">
        <v>278</v>
      </c>
      <c r="D58" s="78" t="s">
        <v>279</v>
      </c>
      <c r="E58" s="78" t="s">
        <v>110</v>
      </c>
      <c r="F58" s="78" t="s">
        <v>111</v>
      </c>
      <c r="G58" s="78" t="s">
        <v>276</v>
      </c>
      <c r="H58" s="78" t="s">
        <v>277</v>
      </c>
      <c r="I58" s="47">
        <v>8424</v>
      </c>
      <c r="J58" s="47">
        <v>8424</v>
      </c>
      <c r="K58" s="15"/>
      <c r="L58" s="15"/>
      <c r="M58" s="47">
        <v>8424</v>
      </c>
      <c r="N58" s="15"/>
      <c r="O58" s="47"/>
      <c r="P58" s="47"/>
      <c r="Q58" s="47"/>
      <c r="R58" s="47"/>
      <c r="S58" s="47"/>
      <c r="T58" s="47"/>
      <c r="U58" s="47"/>
      <c r="V58" s="47"/>
      <c r="W58" s="47"/>
      <c r="X58" s="47"/>
    </row>
    <row r="59" spans="1:24" ht="20.25" customHeight="1">
      <c r="A59" s="78" t="s">
        <v>70</v>
      </c>
      <c r="B59" s="78" t="s">
        <v>70</v>
      </c>
      <c r="C59" s="78" t="s">
        <v>280</v>
      </c>
      <c r="D59" s="78" t="s">
        <v>281</v>
      </c>
      <c r="E59" s="78" t="s">
        <v>139</v>
      </c>
      <c r="F59" s="78" t="s">
        <v>140</v>
      </c>
      <c r="G59" s="78" t="s">
        <v>282</v>
      </c>
      <c r="H59" s="78" t="s">
        <v>281</v>
      </c>
      <c r="I59" s="47">
        <v>5486</v>
      </c>
      <c r="J59" s="47">
        <v>5486</v>
      </c>
      <c r="K59" s="15"/>
      <c r="L59" s="15"/>
      <c r="M59" s="47">
        <v>5486</v>
      </c>
      <c r="N59" s="15"/>
      <c r="O59" s="47"/>
      <c r="P59" s="47"/>
      <c r="Q59" s="47"/>
      <c r="R59" s="47"/>
      <c r="S59" s="47"/>
      <c r="T59" s="47"/>
      <c r="U59" s="47"/>
      <c r="V59" s="47"/>
      <c r="W59" s="47"/>
      <c r="X59" s="47"/>
    </row>
    <row r="60" spans="1:24" ht="20.25" customHeight="1">
      <c r="A60" s="78" t="s">
        <v>70</v>
      </c>
      <c r="B60" s="78" t="s">
        <v>70</v>
      </c>
      <c r="C60" s="78" t="s">
        <v>280</v>
      </c>
      <c r="D60" s="78" t="s">
        <v>281</v>
      </c>
      <c r="E60" s="78" t="s">
        <v>139</v>
      </c>
      <c r="F60" s="78" t="s">
        <v>140</v>
      </c>
      <c r="G60" s="78" t="s">
        <v>282</v>
      </c>
      <c r="H60" s="78" t="s">
        <v>281</v>
      </c>
      <c r="I60" s="47">
        <v>10550</v>
      </c>
      <c r="J60" s="47">
        <v>10550</v>
      </c>
      <c r="K60" s="15"/>
      <c r="L60" s="15"/>
      <c r="M60" s="47">
        <v>10550</v>
      </c>
      <c r="N60" s="15"/>
      <c r="O60" s="47"/>
      <c r="P60" s="47"/>
      <c r="Q60" s="47"/>
      <c r="R60" s="47"/>
      <c r="S60" s="47"/>
      <c r="T60" s="47"/>
      <c r="U60" s="47"/>
      <c r="V60" s="47"/>
      <c r="W60" s="47"/>
      <c r="X60" s="47"/>
    </row>
    <row r="61" spans="1:24" ht="17.25" customHeight="1">
      <c r="A61" s="153" t="s">
        <v>193</v>
      </c>
      <c r="B61" s="154"/>
      <c r="C61" s="155"/>
      <c r="D61" s="155"/>
      <c r="E61" s="155"/>
      <c r="F61" s="155"/>
      <c r="G61" s="155"/>
      <c r="H61" s="156"/>
      <c r="I61" s="47">
        <v>7682211.0899999999</v>
      </c>
      <c r="J61" s="47">
        <v>7682211.0899999999</v>
      </c>
      <c r="K61" s="47"/>
      <c r="L61" s="47"/>
      <c r="M61" s="47">
        <v>7682211.0899999999</v>
      </c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</row>
  </sheetData>
  <mergeCells count="31">
    <mergeCell ref="A3:X3"/>
    <mergeCell ref="A4:H4"/>
    <mergeCell ref="I5:X5"/>
    <mergeCell ref="J6:N6"/>
    <mergeCell ref="O6:Q6"/>
    <mergeCell ref="S6:X6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A61:H61"/>
    <mergeCell ref="A5:A8"/>
    <mergeCell ref="B5:B8"/>
    <mergeCell ref="C5:C8"/>
    <mergeCell ref="D5:D8"/>
    <mergeCell ref="E5:E8"/>
    <mergeCell ref="F5:F8"/>
    <mergeCell ref="G5:G8"/>
    <mergeCell ref="H5:H8"/>
    <mergeCell ref="X7:X8"/>
    <mergeCell ref="S7:S8"/>
    <mergeCell ref="T7:T8"/>
    <mergeCell ref="U7:U8"/>
    <mergeCell ref="V7:V8"/>
    <mergeCell ref="W7:W8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outlinePr summaryRight="0"/>
    <pageSetUpPr fitToPage="1"/>
  </sheetPr>
  <dimension ref="A1:W36"/>
  <sheetViews>
    <sheetView showZeros="0" topLeftCell="C1" workbookViewId="0">
      <pane ySplit="1" topLeftCell="A2" activePane="bottomLeft" state="frozen"/>
      <selection pane="bottomLeft" activeCell="I10" sqref="I10:I35"/>
    </sheetView>
  </sheetViews>
  <sheetFormatPr defaultColWidth="9.125" defaultRowHeight="14.25" customHeight="1"/>
  <cols>
    <col min="1" max="1" width="10.25" customWidth="1"/>
    <col min="2" max="2" width="20.5" customWidth="1"/>
    <col min="3" max="3" width="81.25" bestFit="1" customWidth="1"/>
    <col min="4" max="4" width="23.875" customWidth="1"/>
    <col min="5" max="5" width="11.125" customWidth="1"/>
    <col min="6" max="6" width="17.25" bestFit="1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5" customHeight="1">
      <c r="B2" s="74"/>
      <c r="E2" s="2"/>
      <c r="F2" s="2"/>
      <c r="G2" s="2"/>
      <c r="H2" s="2"/>
      <c r="U2" s="74"/>
      <c r="W2" s="75" t="s">
        <v>283</v>
      </c>
    </row>
    <row r="3" spans="1:23" ht="46.5" customHeight="1">
      <c r="A3" s="162" t="str">
        <f>"2025"&amp;"年部门项目支出预算表"</f>
        <v>2025年部门项目支出预算表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</row>
    <row r="4" spans="1:23" ht="13.5" customHeight="1">
      <c r="A4" s="163" t="str">
        <f>"单位名称："&amp;"嵩明县交通运输局"</f>
        <v>单位名称：嵩明县交通运输局</v>
      </c>
      <c r="B4" s="164"/>
      <c r="C4" s="164"/>
      <c r="D4" s="164"/>
      <c r="E4" s="164"/>
      <c r="F4" s="164"/>
      <c r="G4" s="164"/>
      <c r="H4" s="164"/>
      <c r="I4" s="5"/>
      <c r="J4" s="5"/>
      <c r="K4" s="5"/>
      <c r="L4" s="5"/>
      <c r="M4" s="5"/>
      <c r="N4" s="5"/>
      <c r="O4" s="5"/>
      <c r="P4" s="5"/>
      <c r="Q4" s="5"/>
      <c r="U4" s="74"/>
      <c r="W4" s="63" t="s">
        <v>1</v>
      </c>
    </row>
    <row r="5" spans="1:23" ht="21.75" customHeight="1">
      <c r="A5" s="151" t="s">
        <v>284</v>
      </c>
      <c r="B5" s="173" t="s">
        <v>204</v>
      </c>
      <c r="C5" s="151" t="s">
        <v>205</v>
      </c>
      <c r="D5" s="151" t="s">
        <v>285</v>
      </c>
      <c r="E5" s="173" t="s">
        <v>206</v>
      </c>
      <c r="F5" s="173" t="s">
        <v>207</v>
      </c>
      <c r="G5" s="173" t="s">
        <v>286</v>
      </c>
      <c r="H5" s="173" t="s">
        <v>287</v>
      </c>
      <c r="I5" s="178" t="s">
        <v>55</v>
      </c>
      <c r="J5" s="169" t="s">
        <v>288</v>
      </c>
      <c r="K5" s="133"/>
      <c r="L5" s="133"/>
      <c r="M5" s="134"/>
      <c r="N5" s="169" t="s">
        <v>212</v>
      </c>
      <c r="O5" s="133"/>
      <c r="P5" s="134"/>
      <c r="Q5" s="173" t="s">
        <v>61</v>
      </c>
      <c r="R5" s="169" t="s">
        <v>62</v>
      </c>
      <c r="S5" s="133"/>
      <c r="T5" s="133"/>
      <c r="U5" s="133"/>
      <c r="V5" s="133"/>
      <c r="W5" s="134"/>
    </row>
    <row r="6" spans="1:23" ht="21.75" customHeight="1">
      <c r="A6" s="157"/>
      <c r="B6" s="158"/>
      <c r="C6" s="157"/>
      <c r="D6" s="157"/>
      <c r="E6" s="177"/>
      <c r="F6" s="177"/>
      <c r="G6" s="177"/>
      <c r="H6" s="177"/>
      <c r="I6" s="158"/>
      <c r="J6" s="175" t="s">
        <v>58</v>
      </c>
      <c r="K6" s="139"/>
      <c r="L6" s="173" t="s">
        <v>59</v>
      </c>
      <c r="M6" s="173" t="s">
        <v>60</v>
      </c>
      <c r="N6" s="173" t="s">
        <v>58</v>
      </c>
      <c r="O6" s="173" t="s">
        <v>59</v>
      </c>
      <c r="P6" s="173" t="s">
        <v>60</v>
      </c>
      <c r="Q6" s="177"/>
      <c r="R6" s="173" t="s">
        <v>57</v>
      </c>
      <c r="S6" s="173" t="s">
        <v>64</v>
      </c>
      <c r="T6" s="173" t="s">
        <v>218</v>
      </c>
      <c r="U6" s="173" t="s">
        <v>66</v>
      </c>
      <c r="V6" s="173" t="s">
        <v>67</v>
      </c>
      <c r="W6" s="173" t="s">
        <v>68</v>
      </c>
    </row>
    <row r="7" spans="1:23" ht="21" customHeight="1">
      <c r="A7" s="158"/>
      <c r="B7" s="158"/>
      <c r="C7" s="158"/>
      <c r="D7" s="158"/>
      <c r="E7" s="158"/>
      <c r="F7" s="158"/>
      <c r="G7" s="158"/>
      <c r="H7" s="158"/>
      <c r="I7" s="158"/>
      <c r="J7" s="176" t="s">
        <v>57</v>
      </c>
      <c r="K7" s="140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</row>
    <row r="8" spans="1:23" ht="39.75" customHeight="1">
      <c r="A8" s="152"/>
      <c r="B8" s="138"/>
      <c r="C8" s="152"/>
      <c r="D8" s="152"/>
      <c r="E8" s="174"/>
      <c r="F8" s="174"/>
      <c r="G8" s="174"/>
      <c r="H8" s="174"/>
      <c r="I8" s="138"/>
      <c r="J8" s="39" t="s">
        <v>57</v>
      </c>
      <c r="K8" s="39" t="s">
        <v>289</v>
      </c>
      <c r="L8" s="174"/>
      <c r="M8" s="174"/>
      <c r="N8" s="174"/>
      <c r="O8" s="174"/>
      <c r="P8" s="174"/>
      <c r="Q8" s="174"/>
      <c r="R8" s="174"/>
      <c r="S8" s="174"/>
      <c r="T8" s="174"/>
      <c r="U8" s="138"/>
      <c r="V8" s="174"/>
      <c r="W8" s="174"/>
    </row>
    <row r="9" spans="1:23" ht="15" customHeight="1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20">
        <v>12</v>
      </c>
      <c r="M9" s="20">
        <v>13</v>
      </c>
      <c r="N9" s="20">
        <v>14</v>
      </c>
      <c r="O9" s="20">
        <v>15</v>
      </c>
      <c r="P9" s="20">
        <v>16</v>
      </c>
      <c r="Q9" s="20">
        <v>17</v>
      </c>
      <c r="R9" s="20">
        <v>18</v>
      </c>
      <c r="S9" s="20">
        <v>19</v>
      </c>
      <c r="T9" s="20">
        <v>20</v>
      </c>
      <c r="U9" s="11">
        <v>21</v>
      </c>
      <c r="V9" s="20">
        <v>22</v>
      </c>
      <c r="W9" s="11">
        <v>23</v>
      </c>
    </row>
    <row r="10" spans="1:23" ht="21.75" customHeight="1">
      <c r="A10" s="41" t="s">
        <v>290</v>
      </c>
      <c r="B10" s="41" t="s">
        <v>291</v>
      </c>
      <c r="C10" s="41" t="s">
        <v>292</v>
      </c>
      <c r="D10" s="41" t="s">
        <v>70</v>
      </c>
      <c r="E10" s="41" t="s">
        <v>147</v>
      </c>
      <c r="F10" s="41" t="s">
        <v>148</v>
      </c>
      <c r="G10" s="41" t="s">
        <v>293</v>
      </c>
      <c r="H10" s="41" t="s">
        <v>294</v>
      </c>
      <c r="I10" s="47">
        <v>612000</v>
      </c>
      <c r="J10" s="47">
        <v>612000</v>
      </c>
      <c r="K10" s="47">
        <v>612000</v>
      </c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 ht="21.75" customHeight="1">
      <c r="A11" s="41" t="s">
        <v>290</v>
      </c>
      <c r="B11" s="41" t="s">
        <v>295</v>
      </c>
      <c r="C11" s="41" t="s">
        <v>296</v>
      </c>
      <c r="D11" s="41" t="s">
        <v>70</v>
      </c>
      <c r="E11" s="41" t="s">
        <v>147</v>
      </c>
      <c r="F11" s="41" t="s">
        <v>148</v>
      </c>
      <c r="G11" s="41" t="s">
        <v>293</v>
      </c>
      <c r="H11" s="41" t="s">
        <v>294</v>
      </c>
      <c r="I11" s="47">
        <v>720000</v>
      </c>
      <c r="J11" s="47">
        <v>720000</v>
      </c>
      <c r="K11" s="47">
        <v>720000</v>
      </c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 ht="21.75" customHeight="1">
      <c r="A12" s="41" t="s">
        <v>290</v>
      </c>
      <c r="B12" s="41" t="s">
        <v>297</v>
      </c>
      <c r="C12" s="41" t="s">
        <v>298</v>
      </c>
      <c r="D12" s="41" t="s">
        <v>70</v>
      </c>
      <c r="E12" s="41" t="s">
        <v>141</v>
      </c>
      <c r="F12" s="41" t="s">
        <v>142</v>
      </c>
      <c r="G12" s="41" t="s">
        <v>299</v>
      </c>
      <c r="H12" s="41" t="s">
        <v>300</v>
      </c>
      <c r="I12" s="47">
        <v>700000</v>
      </c>
      <c r="J12" s="47">
        <v>700000</v>
      </c>
      <c r="K12" s="47">
        <v>700000</v>
      </c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 ht="21.75" customHeight="1">
      <c r="A13" s="41" t="s">
        <v>290</v>
      </c>
      <c r="B13" s="41" t="s">
        <v>301</v>
      </c>
      <c r="C13" s="41" t="s">
        <v>302</v>
      </c>
      <c r="D13" s="41" t="s">
        <v>70</v>
      </c>
      <c r="E13" s="41" t="s">
        <v>141</v>
      </c>
      <c r="F13" s="41" t="s">
        <v>142</v>
      </c>
      <c r="G13" s="41" t="s">
        <v>299</v>
      </c>
      <c r="H13" s="41" t="s">
        <v>300</v>
      </c>
      <c r="I13" s="47">
        <v>1500000</v>
      </c>
      <c r="J13" s="47">
        <v>1500000</v>
      </c>
      <c r="K13" s="47">
        <v>1500000</v>
      </c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 ht="21.75" customHeight="1">
      <c r="A14" s="41" t="s">
        <v>290</v>
      </c>
      <c r="B14" s="41" t="s">
        <v>303</v>
      </c>
      <c r="C14" s="41" t="s">
        <v>304</v>
      </c>
      <c r="D14" s="41" t="s">
        <v>70</v>
      </c>
      <c r="E14" s="41" t="s">
        <v>143</v>
      </c>
      <c r="F14" s="41" t="s">
        <v>144</v>
      </c>
      <c r="G14" s="41" t="s">
        <v>299</v>
      </c>
      <c r="H14" s="41" t="s">
        <v>300</v>
      </c>
      <c r="I14" s="47">
        <v>840000</v>
      </c>
      <c r="J14" s="47">
        <v>840000</v>
      </c>
      <c r="K14" s="47">
        <v>840000</v>
      </c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 ht="21.75" customHeight="1">
      <c r="A15" s="41" t="s">
        <v>290</v>
      </c>
      <c r="B15" s="41" t="s">
        <v>305</v>
      </c>
      <c r="C15" s="41" t="s">
        <v>306</v>
      </c>
      <c r="D15" s="41" t="s">
        <v>70</v>
      </c>
      <c r="E15" s="41" t="s">
        <v>143</v>
      </c>
      <c r="F15" s="41" t="s">
        <v>144</v>
      </c>
      <c r="G15" s="41" t="s">
        <v>299</v>
      </c>
      <c r="H15" s="41" t="s">
        <v>300</v>
      </c>
      <c r="I15" s="47">
        <v>2830000</v>
      </c>
      <c r="J15" s="47">
        <v>2830000</v>
      </c>
      <c r="K15" s="47">
        <v>2830000</v>
      </c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 ht="21.75" customHeight="1">
      <c r="A16" s="41" t="s">
        <v>290</v>
      </c>
      <c r="B16" s="41" t="s">
        <v>307</v>
      </c>
      <c r="C16" s="41" t="s">
        <v>308</v>
      </c>
      <c r="D16" s="41" t="s">
        <v>70</v>
      </c>
      <c r="E16" s="41" t="s">
        <v>143</v>
      </c>
      <c r="F16" s="41" t="s">
        <v>144</v>
      </c>
      <c r="G16" s="41" t="s">
        <v>299</v>
      </c>
      <c r="H16" s="41" t="s">
        <v>300</v>
      </c>
      <c r="I16" s="47">
        <v>600000</v>
      </c>
      <c r="J16" s="47">
        <v>600000</v>
      </c>
      <c r="K16" s="47">
        <v>600000</v>
      </c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23" ht="21.75" customHeight="1">
      <c r="A17" s="41" t="s">
        <v>290</v>
      </c>
      <c r="B17" s="41" t="s">
        <v>309</v>
      </c>
      <c r="C17" s="41" t="s">
        <v>310</v>
      </c>
      <c r="D17" s="41" t="s">
        <v>70</v>
      </c>
      <c r="E17" s="41" t="s">
        <v>143</v>
      </c>
      <c r="F17" s="41" t="s">
        <v>144</v>
      </c>
      <c r="G17" s="41" t="s">
        <v>299</v>
      </c>
      <c r="H17" s="41" t="s">
        <v>300</v>
      </c>
      <c r="I17" s="47">
        <v>560000</v>
      </c>
      <c r="J17" s="47">
        <v>560000</v>
      </c>
      <c r="K17" s="47">
        <v>560000</v>
      </c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 ht="21.75" customHeight="1">
      <c r="A18" s="41" t="s">
        <v>290</v>
      </c>
      <c r="B18" s="41" t="s">
        <v>311</v>
      </c>
      <c r="C18" s="41" t="s">
        <v>312</v>
      </c>
      <c r="D18" s="41" t="s">
        <v>70</v>
      </c>
      <c r="E18" s="41" t="s">
        <v>133</v>
      </c>
      <c r="F18" s="41" t="s">
        <v>134</v>
      </c>
      <c r="G18" s="41" t="s">
        <v>299</v>
      </c>
      <c r="H18" s="41" t="s">
        <v>300</v>
      </c>
      <c r="I18" s="47">
        <v>750000</v>
      </c>
      <c r="J18" s="47"/>
      <c r="K18" s="47"/>
      <c r="L18" s="47">
        <v>750000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</row>
    <row r="19" spans="1:23" ht="21.75" customHeight="1">
      <c r="A19" s="41" t="s">
        <v>290</v>
      </c>
      <c r="B19" s="41" t="s">
        <v>313</v>
      </c>
      <c r="C19" s="41" t="s">
        <v>314</v>
      </c>
      <c r="D19" s="41" t="s">
        <v>70</v>
      </c>
      <c r="E19" s="41" t="s">
        <v>133</v>
      </c>
      <c r="F19" s="41" t="s">
        <v>134</v>
      </c>
      <c r="G19" s="41" t="s">
        <v>299</v>
      </c>
      <c r="H19" s="41" t="s">
        <v>300</v>
      </c>
      <c r="I19" s="47">
        <v>1150000</v>
      </c>
      <c r="J19" s="47"/>
      <c r="K19" s="47"/>
      <c r="L19" s="47">
        <v>1150000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</row>
    <row r="20" spans="1:23" ht="21.75" customHeight="1">
      <c r="A20" s="41" t="s">
        <v>290</v>
      </c>
      <c r="B20" s="41" t="s">
        <v>315</v>
      </c>
      <c r="C20" s="41" t="s">
        <v>316</v>
      </c>
      <c r="D20" s="41" t="s">
        <v>70</v>
      </c>
      <c r="E20" s="41" t="s">
        <v>133</v>
      </c>
      <c r="F20" s="41" t="s">
        <v>134</v>
      </c>
      <c r="G20" s="41" t="s">
        <v>299</v>
      </c>
      <c r="H20" s="41" t="s">
        <v>300</v>
      </c>
      <c r="I20" s="47">
        <v>650000</v>
      </c>
      <c r="J20" s="47"/>
      <c r="K20" s="47"/>
      <c r="L20" s="47">
        <v>650000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1:23" ht="21.75" customHeight="1">
      <c r="A21" s="41" t="s">
        <v>290</v>
      </c>
      <c r="B21" s="41" t="s">
        <v>317</v>
      </c>
      <c r="C21" s="41" t="s">
        <v>318</v>
      </c>
      <c r="D21" s="41" t="s">
        <v>70</v>
      </c>
      <c r="E21" s="41" t="s">
        <v>133</v>
      </c>
      <c r="F21" s="41" t="s">
        <v>134</v>
      </c>
      <c r="G21" s="41" t="s">
        <v>299</v>
      </c>
      <c r="H21" s="41" t="s">
        <v>300</v>
      </c>
      <c r="I21" s="47">
        <v>150000</v>
      </c>
      <c r="J21" s="47"/>
      <c r="K21" s="47"/>
      <c r="L21" s="47">
        <v>150000</v>
      </c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</row>
    <row r="22" spans="1:23" ht="21.75" customHeight="1">
      <c r="A22" s="41" t="s">
        <v>290</v>
      </c>
      <c r="B22" s="41" t="s">
        <v>319</v>
      </c>
      <c r="C22" s="41" t="s">
        <v>320</v>
      </c>
      <c r="D22" s="41" t="s">
        <v>70</v>
      </c>
      <c r="E22" s="41" t="s">
        <v>133</v>
      </c>
      <c r="F22" s="41" t="s">
        <v>134</v>
      </c>
      <c r="G22" s="41" t="s">
        <v>299</v>
      </c>
      <c r="H22" s="41" t="s">
        <v>300</v>
      </c>
      <c r="I22" s="47">
        <v>150000</v>
      </c>
      <c r="J22" s="47"/>
      <c r="K22" s="47"/>
      <c r="L22" s="47">
        <v>150000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</row>
    <row r="23" spans="1:23" ht="21.75" customHeight="1">
      <c r="A23" s="41" t="s">
        <v>290</v>
      </c>
      <c r="B23" s="41" t="s">
        <v>321</v>
      </c>
      <c r="C23" s="41" t="s">
        <v>322</v>
      </c>
      <c r="D23" s="41" t="s">
        <v>70</v>
      </c>
      <c r="E23" s="41" t="s">
        <v>133</v>
      </c>
      <c r="F23" s="41" t="s">
        <v>134</v>
      </c>
      <c r="G23" s="41" t="s">
        <v>299</v>
      </c>
      <c r="H23" s="41" t="s">
        <v>300</v>
      </c>
      <c r="I23" s="47">
        <v>250000</v>
      </c>
      <c r="J23" s="47"/>
      <c r="K23" s="47"/>
      <c r="L23" s="47">
        <v>250000</v>
      </c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</row>
    <row r="24" spans="1:23" ht="21.75" customHeight="1">
      <c r="A24" s="41" t="s">
        <v>290</v>
      </c>
      <c r="B24" s="41" t="s">
        <v>323</v>
      </c>
      <c r="C24" s="41" t="s">
        <v>324</v>
      </c>
      <c r="D24" s="41" t="s">
        <v>70</v>
      </c>
      <c r="E24" s="41" t="s">
        <v>133</v>
      </c>
      <c r="F24" s="41" t="s">
        <v>134</v>
      </c>
      <c r="G24" s="41" t="s">
        <v>299</v>
      </c>
      <c r="H24" s="41" t="s">
        <v>300</v>
      </c>
      <c r="I24" s="47">
        <v>500000</v>
      </c>
      <c r="J24" s="47"/>
      <c r="K24" s="47"/>
      <c r="L24" s="47">
        <v>500000</v>
      </c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</row>
    <row r="25" spans="1:23" ht="21.75" customHeight="1">
      <c r="A25" s="41" t="s">
        <v>290</v>
      </c>
      <c r="B25" s="41" t="s">
        <v>325</v>
      </c>
      <c r="C25" s="41" t="s">
        <v>326</v>
      </c>
      <c r="D25" s="41" t="s">
        <v>70</v>
      </c>
      <c r="E25" s="41" t="s">
        <v>133</v>
      </c>
      <c r="F25" s="41" t="s">
        <v>134</v>
      </c>
      <c r="G25" s="41" t="s">
        <v>299</v>
      </c>
      <c r="H25" s="41" t="s">
        <v>300</v>
      </c>
      <c r="I25" s="47">
        <v>1800000</v>
      </c>
      <c r="J25" s="47"/>
      <c r="K25" s="47"/>
      <c r="L25" s="47">
        <v>1800000</v>
      </c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</row>
    <row r="26" spans="1:23" ht="21.75" customHeight="1">
      <c r="A26" s="41" t="s">
        <v>290</v>
      </c>
      <c r="B26" s="41" t="s">
        <v>327</v>
      </c>
      <c r="C26" s="41" t="s">
        <v>328</v>
      </c>
      <c r="D26" s="41" t="s">
        <v>70</v>
      </c>
      <c r="E26" s="41" t="s">
        <v>133</v>
      </c>
      <c r="F26" s="41" t="s">
        <v>134</v>
      </c>
      <c r="G26" s="41" t="s">
        <v>299</v>
      </c>
      <c r="H26" s="41" t="s">
        <v>300</v>
      </c>
      <c r="I26" s="47">
        <v>1000000</v>
      </c>
      <c r="J26" s="47"/>
      <c r="K26" s="47"/>
      <c r="L26" s="47">
        <v>1000000</v>
      </c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</row>
    <row r="27" spans="1:23" ht="21.75" customHeight="1">
      <c r="A27" s="41" t="s">
        <v>290</v>
      </c>
      <c r="B27" s="41" t="s">
        <v>329</v>
      </c>
      <c r="C27" s="41" t="s">
        <v>330</v>
      </c>
      <c r="D27" s="41" t="s">
        <v>70</v>
      </c>
      <c r="E27" s="41" t="s">
        <v>131</v>
      </c>
      <c r="F27" s="41" t="s">
        <v>132</v>
      </c>
      <c r="G27" s="41" t="s">
        <v>299</v>
      </c>
      <c r="H27" s="41" t="s">
        <v>300</v>
      </c>
      <c r="I27" s="47">
        <v>3000000</v>
      </c>
      <c r="J27" s="47"/>
      <c r="K27" s="47"/>
      <c r="L27" s="47">
        <v>3000000</v>
      </c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</row>
    <row r="28" spans="1:23" ht="21.75" customHeight="1">
      <c r="A28" s="41" t="s">
        <v>290</v>
      </c>
      <c r="B28" s="41" t="s">
        <v>331</v>
      </c>
      <c r="C28" s="41" t="s">
        <v>332</v>
      </c>
      <c r="D28" s="41" t="s">
        <v>70</v>
      </c>
      <c r="E28" s="41" t="s">
        <v>131</v>
      </c>
      <c r="F28" s="41" t="s">
        <v>132</v>
      </c>
      <c r="G28" s="41" t="s">
        <v>299</v>
      </c>
      <c r="H28" s="41" t="s">
        <v>300</v>
      </c>
      <c r="I28" s="47">
        <v>2000000</v>
      </c>
      <c r="J28" s="47"/>
      <c r="K28" s="47"/>
      <c r="L28" s="47">
        <v>2000000</v>
      </c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</row>
    <row r="29" spans="1:23" ht="21.75" customHeight="1">
      <c r="A29" s="41" t="s">
        <v>290</v>
      </c>
      <c r="B29" s="41" t="s">
        <v>333</v>
      </c>
      <c r="C29" s="41" t="s">
        <v>334</v>
      </c>
      <c r="D29" s="41" t="s">
        <v>70</v>
      </c>
      <c r="E29" s="41" t="s">
        <v>133</v>
      </c>
      <c r="F29" s="41" t="s">
        <v>134</v>
      </c>
      <c r="G29" s="41" t="s">
        <v>299</v>
      </c>
      <c r="H29" s="41" t="s">
        <v>300</v>
      </c>
      <c r="I29" s="47">
        <v>1000000</v>
      </c>
      <c r="J29" s="47"/>
      <c r="K29" s="47"/>
      <c r="L29" s="47">
        <v>1000000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</row>
    <row r="30" spans="1:23" ht="21.75" customHeight="1">
      <c r="A30" s="41" t="s">
        <v>290</v>
      </c>
      <c r="B30" s="41" t="s">
        <v>335</v>
      </c>
      <c r="C30" s="41" t="s">
        <v>336</v>
      </c>
      <c r="D30" s="41" t="s">
        <v>70</v>
      </c>
      <c r="E30" s="41" t="s">
        <v>131</v>
      </c>
      <c r="F30" s="41" t="s">
        <v>132</v>
      </c>
      <c r="G30" s="41" t="s">
        <v>299</v>
      </c>
      <c r="H30" s="41" t="s">
        <v>300</v>
      </c>
      <c r="I30" s="47">
        <v>16573564</v>
      </c>
      <c r="J30" s="47"/>
      <c r="K30" s="47"/>
      <c r="L30" s="47">
        <v>16573564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</row>
    <row r="31" spans="1:23" ht="21.75" customHeight="1">
      <c r="A31" s="41" t="s">
        <v>290</v>
      </c>
      <c r="B31" s="41" t="s">
        <v>337</v>
      </c>
      <c r="C31" s="41" t="s">
        <v>338</v>
      </c>
      <c r="D31" s="41" t="s">
        <v>70</v>
      </c>
      <c r="E31" s="41" t="s">
        <v>131</v>
      </c>
      <c r="F31" s="41" t="s">
        <v>132</v>
      </c>
      <c r="G31" s="41" t="s">
        <v>299</v>
      </c>
      <c r="H31" s="41" t="s">
        <v>300</v>
      </c>
      <c r="I31" s="47">
        <v>8853724</v>
      </c>
      <c r="J31" s="47"/>
      <c r="K31" s="47"/>
      <c r="L31" s="47">
        <v>8853724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</row>
    <row r="32" spans="1:23" ht="21.75" customHeight="1">
      <c r="A32" s="41" t="s">
        <v>290</v>
      </c>
      <c r="B32" s="41" t="s">
        <v>339</v>
      </c>
      <c r="C32" s="41" t="s">
        <v>340</v>
      </c>
      <c r="D32" s="41" t="s">
        <v>70</v>
      </c>
      <c r="E32" s="41" t="s">
        <v>133</v>
      </c>
      <c r="F32" s="41" t="s">
        <v>134</v>
      </c>
      <c r="G32" s="41" t="s">
        <v>299</v>
      </c>
      <c r="H32" s="41" t="s">
        <v>300</v>
      </c>
      <c r="I32" s="47">
        <v>120000</v>
      </c>
      <c r="J32" s="47"/>
      <c r="K32" s="47"/>
      <c r="L32" s="47">
        <v>120000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</row>
    <row r="33" spans="1:23" ht="21.75" customHeight="1">
      <c r="A33" s="41" t="s">
        <v>290</v>
      </c>
      <c r="B33" s="41" t="s">
        <v>341</v>
      </c>
      <c r="C33" s="41" t="s">
        <v>342</v>
      </c>
      <c r="D33" s="41" t="s">
        <v>70</v>
      </c>
      <c r="E33" s="41" t="s">
        <v>133</v>
      </c>
      <c r="F33" s="41" t="s">
        <v>134</v>
      </c>
      <c r="G33" s="41" t="s">
        <v>299</v>
      </c>
      <c r="H33" s="41" t="s">
        <v>300</v>
      </c>
      <c r="I33" s="47">
        <v>1000000</v>
      </c>
      <c r="J33" s="47"/>
      <c r="K33" s="47"/>
      <c r="L33" s="47">
        <v>1000000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</row>
    <row r="34" spans="1:23" ht="21.75" customHeight="1">
      <c r="A34" s="41" t="s">
        <v>290</v>
      </c>
      <c r="B34" s="41" t="s">
        <v>343</v>
      </c>
      <c r="C34" s="41" t="s">
        <v>344</v>
      </c>
      <c r="D34" s="41" t="s">
        <v>70</v>
      </c>
      <c r="E34" s="41" t="s">
        <v>133</v>
      </c>
      <c r="F34" s="41" t="s">
        <v>134</v>
      </c>
      <c r="G34" s="41" t="s">
        <v>299</v>
      </c>
      <c r="H34" s="41" t="s">
        <v>300</v>
      </c>
      <c r="I34" s="47">
        <v>150000</v>
      </c>
      <c r="J34" s="47"/>
      <c r="K34" s="47"/>
      <c r="L34" s="47">
        <v>150000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</row>
    <row r="35" spans="1:23" ht="21.75" customHeight="1">
      <c r="A35" s="41" t="s">
        <v>290</v>
      </c>
      <c r="B35" s="41" t="s">
        <v>345</v>
      </c>
      <c r="C35" s="41" t="s">
        <v>346</v>
      </c>
      <c r="D35" s="41" t="s">
        <v>70</v>
      </c>
      <c r="E35" s="41" t="s">
        <v>131</v>
      </c>
      <c r="F35" s="41" t="s">
        <v>132</v>
      </c>
      <c r="G35" s="41" t="s">
        <v>299</v>
      </c>
      <c r="H35" s="41" t="s">
        <v>300</v>
      </c>
      <c r="I35" s="47">
        <v>67000</v>
      </c>
      <c r="J35" s="47"/>
      <c r="K35" s="47"/>
      <c r="L35" s="47">
        <v>67000</v>
      </c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</row>
    <row r="36" spans="1:23" ht="18.75" customHeight="1">
      <c r="A36" s="153" t="s">
        <v>193</v>
      </c>
      <c r="B36" s="154"/>
      <c r="C36" s="154"/>
      <c r="D36" s="154"/>
      <c r="E36" s="154"/>
      <c r="F36" s="154"/>
      <c r="G36" s="154"/>
      <c r="H36" s="117"/>
      <c r="I36" s="47">
        <v>47526288</v>
      </c>
      <c r="J36" s="47">
        <v>8362000</v>
      </c>
      <c r="K36" s="47">
        <v>8362000</v>
      </c>
      <c r="L36" s="47">
        <v>39164288</v>
      </c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</row>
  </sheetData>
  <mergeCells count="28">
    <mergeCell ref="A3:W3"/>
    <mergeCell ref="A4:H4"/>
    <mergeCell ref="J5:M5"/>
    <mergeCell ref="N5:P5"/>
    <mergeCell ref="R5:W5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  <mergeCell ref="A36:H36"/>
    <mergeCell ref="A5:A8"/>
    <mergeCell ref="B5:B8"/>
    <mergeCell ref="C5:C8"/>
    <mergeCell ref="D5:D8"/>
    <mergeCell ref="E5:E8"/>
    <mergeCell ref="F5:F8"/>
    <mergeCell ref="G5:G8"/>
    <mergeCell ref="H5:H8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outlinePr summaryRight="0"/>
    <pageSetUpPr fitToPage="1"/>
  </sheetPr>
  <dimension ref="A1:J86"/>
  <sheetViews>
    <sheetView showZeros="0" workbookViewId="0">
      <pane ySplit="1" topLeftCell="A38" activePane="bottomLeft" state="frozen"/>
      <selection pane="bottomLeft" activeCell="C33" sqref="A33:XFD33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47.25" customWidth="1"/>
  </cols>
  <sheetData>
    <row r="1" spans="1:10" ht="12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>
      <c r="J2" s="3" t="s">
        <v>347</v>
      </c>
    </row>
    <row r="3" spans="1:10" ht="39.75" customHeight="1">
      <c r="A3" s="181" t="str">
        <f>"2025"&amp;"年部门项目支出绩效目标表"</f>
        <v>2025年部门项目支出绩效目标表</v>
      </c>
      <c r="B3" s="162"/>
      <c r="C3" s="162"/>
      <c r="D3" s="162"/>
      <c r="E3" s="162"/>
      <c r="F3" s="161"/>
      <c r="G3" s="162"/>
      <c r="H3" s="161"/>
      <c r="I3" s="161"/>
      <c r="J3" s="162"/>
    </row>
    <row r="4" spans="1:10" ht="17.25" customHeight="1">
      <c r="A4" s="163" t="str">
        <f>"单位名称："&amp;"嵩明县交通运输局"</f>
        <v>单位名称：嵩明县交通运输局</v>
      </c>
      <c r="B4" s="94"/>
      <c r="C4" s="94"/>
      <c r="D4" s="94"/>
      <c r="E4" s="94"/>
      <c r="F4" s="94"/>
      <c r="G4" s="94"/>
      <c r="H4" s="94"/>
    </row>
    <row r="5" spans="1:10" ht="44.25" customHeight="1">
      <c r="A5" s="39" t="s">
        <v>205</v>
      </c>
      <c r="B5" s="39" t="s">
        <v>348</v>
      </c>
      <c r="C5" s="39" t="s">
        <v>349</v>
      </c>
      <c r="D5" s="39" t="s">
        <v>350</v>
      </c>
      <c r="E5" s="39" t="s">
        <v>351</v>
      </c>
      <c r="F5" s="40" t="s">
        <v>352</v>
      </c>
      <c r="G5" s="39" t="s">
        <v>353</v>
      </c>
      <c r="H5" s="40" t="s">
        <v>354</v>
      </c>
      <c r="I5" s="40" t="s">
        <v>355</v>
      </c>
      <c r="J5" s="39" t="s">
        <v>356</v>
      </c>
    </row>
    <row r="6" spans="1:10" ht="18.75" customHeight="1">
      <c r="A6" s="71">
        <v>1</v>
      </c>
      <c r="B6" s="71">
        <v>2</v>
      </c>
      <c r="C6" s="71">
        <v>3</v>
      </c>
      <c r="D6" s="71">
        <v>4</v>
      </c>
      <c r="E6" s="71">
        <v>5</v>
      </c>
      <c r="F6" s="20">
        <v>6</v>
      </c>
      <c r="G6" s="71">
        <v>7</v>
      </c>
      <c r="H6" s="20">
        <v>8</v>
      </c>
      <c r="I6" s="20">
        <v>9</v>
      </c>
      <c r="J6" s="71">
        <v>10</v>
      </c>
    </row>
    <row r="7" spans="1:10" ht="42" customHeight="1">
      <c r="A7" s="17" t="s">
        <v>70</v>
      </c>
      <c r="B7" s="41"/>
      <c r="C7" s="41"/>
      <c r="D7" s="41"/>
      <c r="E7" s="31"/>
      <c r="F7" s="42"/>
      <c r="G7" s="31"/>
      <c r="H7" s="42"/>
      <c r="I7" s="42"/>
      <c r="J7" s="31"/>
    </row>
    <row r="8" spans="1:10" ht="42" customHeight="1">
      <c r="A8" s="72" t="s">
        <v>70</v>
      </c>
      <c r="B8" s="12"/>
      <c r="C8" s="12"/>
      <c r="D8" s="12"/>
      <c r="E8" s="17"/>
      <c r="F8" s="12"/>
      <c r="G8" s="17"/>
      <c r="H8" s="12"/>
      <c r="I8" s="12"/>
      <c r="J8" s="17"/>
    </row>
    <row r="9" spans="1:10" ht="42" customHeight="1">
      <c r="A9" s="180" t="s">
        <v>312</v>
      </c>
      <c r="B9" s="179" t="s">
        <v>357</v>
      </c>
      <c r="C9" s="12" t="s">
        <v>358</v>
      </c>
      <c r="D9" s="12" t="s">
        <v>359</v>
      </c>
      <c r="E9" s="17" t="s">
        <v>360</v>
      </c>
      <c r="F9" s="12" t="s">
        <v>361</v>
      </c>
      <c r="G9" s="17" t="s">
        <v>362</v>
      </c>
      <c r="H9" s="12" t="s">
        <v>363</v>
      </c>
      <c r="I9" s="12" t="s">
        <v>364</v>
      </c>
      <c r="J9" s="17" t="s">
        <v>365</v>
      </c>
    </row>
    <row r="10" spans="1:10" ht="42" customHeight="1">
      <c r="A10" s="180" t="s">
        <v>312</v>
      </c>
      <c r="B10" s="179" t="s">
        <v>357</v>
      </c>
      <c r="C10" s="12" t="s">
        <v>366</v>
      </c>
      <c r="D10" s="12" t="s">
        <v>367</v>
      </c>
      <c r="E10" s="17" t="s">
        <v>368</v>
      </c>
      <c r="F10" s="12" t="s">
        <v>361</v>
      </c>
      <c r="G10" s="17" t="s">
        <v>362</v>
      </c>
      <c r="H10" s="12" t="s">
        <v>363</v>
      </c>
      <c r="I10" s="12" t="s">
        <v>369</v>
      </c>
      <c r="J10" s="17" t="s">
        <v>370</v>
      </c>
    </row>
    <row r="11" spans="1:10" ht="42" customHeight="1">
      <c r="A11" s="180" t="s">
        <v>312</v>
      </c>
      <c r="B11" s="179" t="s">
        <v>357</v>
      </c>
      <c r="C11" s="12" t="s">
        <v>371</v>
      </c>
      <c r="D11" s="12" t="s">
        <v>372</v>
      </c>
      <c r="E11" s="17" t="s">
        <v>373</v>
      </c>
      <c r="F11" s="12" t="s">
        <v>361</v>
      </c>
      <c r="G11" s="17" t="s">
        <v>362</v>
      </c>
      <c r="H11" s="12" t="s">
        <v>363</v>
      </c>
      <c r="I11" s="12" t="s">
        <v>369</v>
      </c>
      <c r="J11" s="17" t="s">
        <v>374</v>
      </c>
    </row>
    <row r="12" spans="1:10" ht="42" customHeight="1">
      <c r="A12" s="180" t="s">
        <v>310</v>
      </c>
      <c r="B12" s="179" t="s">
        <v>357</v>
      </c>
      <c r="C12" s="12" t="s">
        <v>358</v>
      </c>
      <c r="D12" s="12" t="s">
        <v>375</v>
      </c>
      <c r="E12" s="17" t="s">
        <v>376</v>
      </c>
      <c r="F12" s="12" t="s">
        <v>361</v>
      </c>
      <c r="G12" s="17" t="s">
        <v>362</v>
      </c>
      <c r="H12" s="12" t="s">
        <v>363</v>
      </c>
      <c r="I12" s="12" t="s">
        <v>369</v>
      </c>
      <c r="J12" s="17" t="s">
        <v>377</v>
      </c>
    </row>
    <row r="13" spans="1:10" ht="42" customHeight="1">
      <c r="A13" s="180" t="s">
        <v>310</v>
      </c>
      <c r="B13" s="179" t="s">
        <v>357</v>
      </c>
      <c r="C13" s="12" t="s">
        <v>366</v>
      </c>
      <c r="D13" s="12" t="s">
        <v>367</v>
      </c>
      <c r="E13" s="17" t="s">
        <v>378</v>
      </c>
      <c r="F13" s="12" t="s">
        <v>361</v>
      </c>
      <c r="G13" s="17" t="s">
        <v>379</v>
      </c>
      <c r="H13" s="12" t="s">
        <v>363</v>
      </c>
      <c r="I13" s="12" t="s">
        <v>364</v>
      </c>
      <c r="J13" s="17" t="s">
        <v>380</v>
      </c>
    </row>
    <row r="14" spans="1:10" ht="42" customHeight="1">
      <c r="A14" s="180" t="s">
        <v>310</v>
      </c>
      <c r="B14" s="179" t="s">
        <v>357</v>
      </c>
      <c r="C14" s="12" t="s">
        <v>371</v>
      </c>
      <c r="D14" s="12" t="s">
        <v>372</v>
      </c>
      <c r="E14" s="17" t="s">
        <v>373</v>
      </c>
      <c r="F14" s="12" t="s">
        <v>361</v>
      </c>
      <c r="G14" s="17" t="s">
        <v>362</v>
      </c>
      <c r="H14" s="12" t="s">
        <v>363</v>
      </c>
      <c r="I14" s="12" t="s">
        <v>369</v>
      </c>
      <c r="J14" s="17" t="s">
        <v>374</v>
      </c>
    </row>
    <row r="15" spans="1:10" ht="42" customHeight="1">
      <c r="A15" s="180" t="s">
        <v>308</v>
      </c>
      <c r="B15" s="179" t="s">
        <v>381</v>
      </c>
      <c r="C15" s="12" t="s">
        <v>358</v>
      </c>
      <c r="D15" s="12" t="s">
        <v>375</v>
      </c>
      <c r="E15" s="17" t="s">
        <v>376</v>
      </c>
      <c r="F15" s="12" t="s">
        <v>361</v>
      </c>
      <c r="G15" s="17" t="s">
        <v>362</v>
      </c>
      <c r="H15" s="12" t="s">
        <v>363</v>
      </c>
      <c r="I15" s="12" t="s">
        <v>369</v>
      </c>
      <c r="J15" s="17" t="s">
        <v>377</v>
      </c>
    </row>
    <row r="16" spans="1:10" ht="42" customHeight="1">
      <c r="A16" s="180" t="s">
        <v>308</v>
      </c>
      <c r="B16" s="179" t="s">
        <v>381</v>
      </c>
      <c r="C16" s="12" t="s">
        <v>366</v>
      </c>
      <c r="D16" s="12" t="s">
        <v>367</v>
      </c>
      <c r="E16" s="17" t="s">
        <v>378</v>
      </c>
      <c r="F16" s="12" t="s">
        <v>361</v>
      </c>
      <c r="G16" s="17" t="s">
        <v>379</v>
      </c>
      <c r="H16" s="12" t="s">
        <v>363</v>
      </c>
      <c r="I16" s="12" t="s">
        <v>364</v>
      </c>
      <c r="J16" s="17" t="s">
        <v>380</v>
      </c>
    </row>
    <row r="17" spans="1:10" ht="42" customHeight="1">
      <c r="A17" s="180" t="s">
        <v>308</v>
      </c>
      <c r="B17" s="179" t="s">
        <v>381</v>
      </c>
      <c r="C17" s="12" t="s">
        <v>371</v>
      </c>
      <c r="D17" s="12" t="s">
        <v>372</v>
      </c>
      <c r="E17" s="17" t="s">
        <v>373</v>
      </c>
      <c r="F17" s="12" t="s">
        <v>361</v>
      </c>
      <c r="G17" s="17" t="s">
        <v>362</v>
      </c>
      <c r="H17" s="12" t="s">
        <v>363</v>
      </c>
      <c r="I17" s="12" t="s">
        <v>369</v>
      </c>
      <c r="J17" s="17" t="s">
        <v>374</v>
      </c>
    </row>
    <row r="18" spans="1:10" ht="42" customHeight="1">
      <c r="A18" s="180" t="s">
        <v>302</v>
      </c>
      <c r="B18" s="179" t="s">
        <v>381</v>
      </c>
      <c r="C18" s="12" t="s">
        <v>358</v>
      </c>
      <c r="D18" s="12" t="s">
        <v>375</v>
      </c>
      <c r="E18" s="17" t="s">
        <v>376</v>
      </c>
      <c r="F18" s="12" t="s">
        <v>361</v>
      </c>
      <c r="G18" s="17" t="s">
        <v>362</v>
      </c>
      <c r="H18" s="12" t="s">
        <v>363</v>
      </c>
      <c r="I18" s="12" t="s">
        <v>369</v>
      </c>
      <c r="J18" s="17" t="s">
        <v>377</v>
      </c>
    </row>
    <row r="19" spans="1:10" ht="42" customHeight="1">
      <c r="A19" s="180" t="s">
        <v>302</v>
      </c>
      <c r="B19" s="179" t="s">
        <v>381</v>
      </c>
      <c r="C19" s="12" t="s">
        <v>366</v>
      </c>
      <c r="D19" s="12" t="s">
        <v>367</v>
      </c>
      <c r="E19" s="17" t="s">
        <v>378</v>
      </c>
      <c r="F19" s="12" t="s">
        <v>361</v>
      </c>
      <c r="G19" s="17" t="s">
        <v>379</v>
      </c>
      <c r="H19" s="12" t="s">
        <v>363</v>
      </c>
      <c r="I19" s="12" t="s">
        <v>364</v>
      </c>
      <c r="J19" s="17" t="s">
        <v>380</v>
      </c>
    </row>
    <row r="20" spans="1:10" ht="42" customHeight="1">
      <c r="A20" s="180" t="s">
        <v>302</v>
      </c>
      <c r="B20" s="179" t="s">
        <v>381</v>
      </c>
      <c r="C20" s="12" t="s">
        <v>371</v>
      </c>
      <c r="D20" s="12" t="s">
        <v>372</v>
      </c>
      <c r="E20" s="17" t="s">
        <v>373</v>
      </c>
      <c r="F20" s="12" t="s">
        <v>361</v>
      </c>
      <c r="G20" s="17" t="s">
        <v>362</v>
      </c>
      <c r="H20" s="12" t="s">
        <v>363</v>
      </c>
      <c r="I20" s="12" t="s">
        <v>369</v>
      </c>
      <c r="J20" s="17" t="s">
        <v>374</v>
      </c>
    </row>
    <row r="21" spans="1:10" ht="42" customHeight="1">
      <c r="A21" s="180" t="s">
        <v>338</v>
      </c>
      <c r="B21" s="179" t="s">
        <v>357</v>
      </c>
      <c r="C21" s="12" t="s">
        <v>358</v>
      </c>
      <c r="D21" s="12" t="s">
        <v>375</v>
      </c>
      <c r="E21" s="17" t="s">
        <v>376</v>
      </c>
      <c r="F21" s="12" t="s">
        <v>361</v>
      </c>
      <c r="G21" s="17" t="s">
        <v>362</v>
      </c>
      <c r="H21" s="12" t="s">
        <v>363</v>
      </c>
      <c r="I21" s="12" t="s">
        <v>369</v>
      </c>
      <c r="J21" s="17" t="s">
        <v>377</v>
      </c>
    </row>
    <row r="22" spans="1:10" ht="42" customHeight="1">
      <c r="A22" s="180" t="s">
        <v>338</v>
      </c>
      <c r="B22" s="179" t="s">
        <v>357</v>
      </c>
      <c r="C22" s="12" t="s">
        <v>366</v>
      </c>
      <c r="D22" s="12" t="s">
        <v>367</v>
      </c>
      <c r="E22" s="17" t="s">
        <v>378</v>
      </c>
      <c r="F22" s="12" t="s">
        <v>361</v>
      </c>
      <c r="G22" s="17" t="s">
        <v>382</v>
      </c>
      <c r="H22" s="12" t="s">
        <v>363</v>
      </c>
      <c r="I22" s="12" t="s">
        <v>364</v>
      </c>
      <c r="J22" s="17" t="s">
        <v>380</v>
      </c>
    </row>
    <row r="23" spans="1:10" ht="42" customHeight="1">
      <c r="A23" s="180" t="s">
        <v>338</v>
      </c>
      <c r="B23" s="179" t="s">
        <v>357</v>
      </c>
      <c r="C23" s="12" t="s">
        <v>371</v>
      </c>
      <c r="D23" s="12" t="s">
        <v>372</v>
      </c>
      <c r="E23" s="17" t="s">
        <v>373</v>
      </c>
      <c r="F23" s="12" t="s">
        <v>361</v>
      </c>
      <c r="G23" s="17" t="s">
        <v>362</v>
      </c>
      <c r="H23" s="12" t="s">
        <v>363</v>
      </c>
      <c r="I23" s="12" t="s">
        <v>369</v>
      </c>
      <c r="J23" s="17" t="s">
        <v>374</v>
      </c>
    </row>
    <row r="24" spans="1:10" ht="42" customHeight="1">
      <c r="A24" s="180" t="s">
        <v>316</v>
      </c>
      <c r="B24" s="179" t="s">
        <v>357</v>
      </c>
      <c r="C24" s="12" t="s">
        <v>358</v>
      </c>
      <c r="D24" s="12" t="s">
        <v>375</v>
      </c>
      <c r="E24" s="17" t="s">
        <v>376</v>
      </c>
      <c r="F24" s="12" t="s">
        <v>361</v>
      </c>
      <c r="G24" s="17" t="s">
        <v>362</v>
      </c>
      <c r="H24" s="12" t="s">
        <v>363</v>
      </c>
      <c r="I24" s="12" t="s">
        <v>369</v>
      </c>
      <c r="J24" s="17" t="s">
        <v>377</v>
      </c>
    </row>
    <row r="25" spans="1:10" ht="42" customHeight="1">
      <c r="A25" s="180" t="s">
        <v>316</v>
      </c>
      <c r="B25" s="179" t="s">
        <v>357</v>
      </c>
      <c r="C25" s="12" t="s">
        <v>366</v>
      </c>
      <c r="D25" s="12" t="s">
        <v>367</v>
      </c>
      <c r="E25" s="17" t="s">
        <v>378</v>
      </c>
      <c r="F25" s="12" t="s">
        <v>361</v>
      </c>
      <c r="G25" s="17" t="s">
        <v>379</v>
      </c>
      <c r="H25" s="12" t="s">
        <v>363</v>
      </c>
      <c r="I25" s="12" t="s">
        <v>364</v>
      </c>
      <c r="J25" s="17" t="s">
        <v>380</v>
      </c>
    </row>
    <row r="26" spans="1:10" ht="42" customHeight="1">
      <c r="A26" s="180" t="s">
        <v>316</v>
      </c>
      <c r="B26" s="179" t="s">
        <v>357</v>
      </c>
      <c r="C26" s="12" t="s">
        <v>371</v>
      </c>
      <c r="D26" s="12" t="s">
        <v>372</v>
      </c>
      <c r="E26" s="17" t="s">
        <v>373</v>
      </c>
      <c r="F26" s="12" t="s">
        <v>361</v>
      </c>
      <c r="G26" s="17" t="s">
        <v>362</v>
      </c>
      <c r="H26" s="12" t="s">
        <v>363</v>
      </c>
      <c r="I26" s="12" t="s">
        <v>369</v>
      </c>
      <c r="J26" s="17" t="s">
        <v>374</v>
      </c>
    </row>
    <row r="27" spans="1:10" ht="42" customHeight="1">
      <c r="A27" s="180" t="s">
        <v>324</v>
      </c>
      <c r="B27" s="179" t="s">
        <v>357</v>
      </c>
      <c r="C27" s="12" t="s">
        <v>358</v>
      </c>
      <c r="D27" s="12" t="s">
        <v>359</v>
      </c>
      <c r="E27" s="17" t="s">
        <v>360</v>
      </c>
      <c r="F27" s="12" t="s">
        <v>361</v>
      </c>
      <c r="G27" s="17" t="s">
        <v>362</v>
      </c>
      <c r="H27" s="12" t="s">
        <v>363</v>
      </c>
      <c r="I27" s="12" t="s">
        <v>364</v>
      </c>
      <c r="J27" s="17" t="s">
        <v>365</v>
      </c>
    </row>
    <row r="28" spans="1:10" ht="42" customHeight="1">
      <c r="A28" s="180" t="s">
        <v>324</v>
      </c>
      <c r="B28" s="179" t="s">
        <v>357</v>
      </c>
      <c r="C28" s="12" t="s">
        <v>366</v>
      </c>
      <c r="D28" s="12" t="s">
        <v>367</v>
      </c>
      <c r="E28" s="17" t="s">
        <v>368</v>
      </c>
      <c r="F28" s="12" t="s">
        <v>361</v>
      </c>
      <c r="G28" s="17" t="s">
        <v>362</v>
      </c>
      <c r="H28" s="12" t="s">
        <v>363</v>
      </c>
      <c r="I28" s="12" t="s">
        <v>369</v>
      </c>
      <c r="J28" s="17" t="s">
        <v>370</v>
      </c>
    </row>
    <row r="29" spans="1:10" ht="42" customHeight="1">
      <c r="A29" s="180" t="s">
        <v>324</v>
      </c>
      <c r="B29" s="179" t="s">
        <v>357</v>
      </c>
      <c r="C29" s="12" t="s">
        <v>371</v>
      </c>
      <c r="D29" s="12" t="s">
        <v>372</v>
      </c>
      <c r="E29" s="17" t="s">
        <v>373</v>
      </c>
      <c r="F29" s="12" t="s">
        <v>361</v>
      </c>
      <c r="G29" s="17" t="s">
        <v>362</v>
      </c>
      <c r="H29" s="12" t="s">
        <v>363</v>
      </c>
      <c r="I29" s="12" t="s">
        <v>369</v>
      </c>
      <c r="J29" s="17" t="s">
        <v>374</v>
      </c>
    </row>
    <row r="30" spans="1:10" ht="42" customHeight="1">
      <c r="A30" s="180" t="s">
        <v>298</v>
      </c>
      <c r="B30" s="179" t="s">
        <v>357</v>
      </c>
      <c r="C30" s="12" t="s">
        <v>358</v>
      </c>
      <c r="D30" s="12" t="s">
        <v>375</v>
      </c>
      <c r="E30" s="17" t="s">
        <v>376</v>
      </c>
      <c r="F30" s="12" t="s">
        <v>361</v>
      </c>
      <c r="G30" s="17" t="s">
        <v>362</v>
      </c>
      <c r="H30" s="12" t="s">
        <v>363</v>
      </c>
      <c r="I30" s="12" t="s">
        <v>369</v>
      </c>
      <c r="J30" s="17" t="s">
        <v>377</v>
      </c>
    </row>
    <row r="31" spans="1:10" ht="42" customHeight="1">
      <c r="A31" s="180" t="s">
        <v>298</v>
      </c>
      <c r="B31" s="179" t="s">
        <v>357</v>
      </c>
      <c r="C31" s="12" t="s">
        <v>366</v>
      </c>
      <c r="D31" s="12" t="s">
        <v>367</v>
      </c>
      <c r="E31" s="17" t="s">
        <v>378</v>
      </c>
      <c r="F31" s="12" t="s">
        <v>361</v>
      </c>
      <c r="G31" s="17" t="s">
        <v>379</v>
      </c>
      <c r="H31" s="12" t="s">
        <v>363</v>
      </c>
      <c r="I31" s="12" t="s">
        <v>364</v>
      </c>
      <c r="J31" s="17" t="s">
        <v>380</v>
      </c>
    </row>
    <row r="32" spans="1:10" ht="42" customHeight="1">
      <c r="A32" s="180" t="s">
        <v>298</v>
      </c>
      <c r="B32" s="179" t="s">
        <v>357</v>
      </c>
      <c r="C32" s="12" t="s">
        <v>371</v>
      </c>
      <c r="D32" s="12" t="s">
        <v>372</v>
      </c>
      <c r="E32" s="17" t="s">
        <v>373</v>
      </c>
      <c r="F32" s="12" t="s">
        <v>361</v>
      </c>
      <c r="G32" s="17" t="s">
        <v>362</v>
      </c>
      <c r="H32" s="12" t="s">
        <v>363</v>
      </c>
      <c r="I32" s="12" t="s">
        <v>369</v>
      </c>
      <c r="J32" s="17" t="s">
        <v>374</v>
      </c>
    </row>
    <row r="33" spans="1:10" ht="42" customHeight="1">
      <c r="A33" s="180" t="s">
        <v>346</v>
      </c>
      <c r="B33" s="179" t="s">
        <v>357</v>
      </c>
      <c r="C33" s="12" t="s">
        <v>358</v>
      </c>
      <c r="D33" s="12" t="s">
        <v>375</v>
      </c>
      <c r="E33" s="17" t="s">
        <v>376</v>
      </c>
      <c r="F33" s="12" t="s">
        <v>361</v>
      </c>
      <c r="G33" s="17" t="s">
        <v>362</v>
      </c>
      <c r="H33" s="12" t="s">
        <v>363</v>
      </c>
      <c r="I33" s="12" t="s">
        <v>369</v>
      </c>
      <c r="J33" s="17" t="s">
        <v>377</v>
      </c>
    </row>
    <row r="34" spans="1:10" ht="42" customHeight="1">
      <c r="A34" s="180" t="s">
        <v>346</v>
      </c>
      <c r="B34" s="179" t="s">
        <v>357</v>
      </c>
      <c r="C34" s="12" t="s">
        <v>366</v>
      </c>
      <c r="D34" s="12" t="s">
        <v>367</v>
      </c>
      <c r="E34" s="17" t="s">
        <v>378</v>
      </c>
      <c r="F34" s="12" t="s">
        <v>361</v>
      </c>
      <c r="G34" s="17" t="s">
        <v>382</v>
      </c>
      <c r="H34" s="12" t="s">
        <v>363</v>
      </c>
      <c r="I34" s="12" t="s">
        <v>364</v>
      </c>
      <c r="J34" s="17" t="s">
        <v>380</v>
      </c>
    </row>
    <row r="35" spans="1:10" ht="42" customHeight="1">
      <c r="A35" s="180" t="s">
        <v>346</v>
      </c>
      <c r="B35" s="179" t="s">
        <v>357</v>
      </c>
      <c r="C35" s="12" t="s">
        <v>371</v>
      </c>
      <c r="D35" s="12" t="s">
        <v>372</v>
      </c>
      <c r="E35" s="17" t="s">
        <v>373</v>
      </c>
      <c r="F35" s="12" t="s">
        <v>361</v>
      </c>
      <c r="G35" s="17" t="s">
        <v>362</v>
      </c>
      <c r="H35" s="12" t="s">
        <v>363</v>
      </c>
      <c r="I35" s="12" t="s">
        <v>369</v>
      </c>
      <c r="J35" s="17" t="s">
        <v>374</v>
      </c>
    </row>
    <row r="36" spans="1:10" ht="42" customHeight="1">
      <c r="A36" s="180" t="s">
        <v>332</v>
      </c>
      <c r="B36" s="179" t="s">
        <v>357</v>
      </c>
      <c r="C36" s="12" t="s">
        <v>358</v>
      </c>
      <c r="D36" s="12" t="s">
        <v>359</v>
      </c>
      <c r="E36" s="17" t="s">
        <v>360</v>
      </c>
      <c r="F36" s="12" t="s">
        <v>361</v>
      </c>
      <c r="G36" s="17" t="s">
        <v>362</v>
      </c>
      <c r="H36" s="12" t="s">
        <v>363</v>
      </c>
      <c r="I36" s="12" t="s">
        <v>364</v>
      </c>
      <c r="J36" s="17" t="s">
        <v>365</v>
      </c>
    </row>
    <row r="37" spans="1:10" ht="42" customHeight="1">
      <c r="A37" s="180" t="s">
        <v>332</v>
      </c>
      <c r="B37" s="179" t="s">
        <v>357</v>
      </c>
      <c r="C37" s="12" t="s">
        <v>366</v>
      </c>
      <c r="D37" s="12" t="s">
        <v>367</v>
      </c>
      <c r="E37" s="17" t="s">
        <v>378</v>
      </c>
      <c r="F37" s="12" t="s">
        <v>361</v>
      </c>
      <c r="G37" s="17" t="s">
        <v>382</v>
      </c>
      <c r="H37" s="12" t="s">
        <v>363</v>
      </c>
      <c r="I37" s="12" t="s">
        <v>364</v>
      </c>
      <c r="J37" s="17" t="s">
        <v>380</v>
      </c>
    </row>
    <row r="38" spans="1:10" ht="42" customHeight="1">
      <c r="A38" s="180" t="s">
        <v>332</v>
      </c>
      <c r="B38" s="179" t="s">
        <v>357</v>
      </c>
      <c r="C38" s="12" t="s">
        <v>371</v>
      </c>
      <c r="D38" s="12" t="s">
        <v>372</v>
      </c>
      <c r="E38" s="17" t="s">
        <v>373</v>
      </c>
      <c r="F38" s="12" t="s">
        <v>361</v>
      </c>
      <c r="G38" s="17" t="s">
        <v>362</v>
      </c>
      <c r="H38" s="12" t="s">
        <v>363</v>
      </c>
      <c r="I38" s="12" t="s">
        <v>369</v>
      </c>
      <c r="J38" s="17" t="s">
        <v>374</v>
      </c>
    </row>
    <row r="39" spans="1:10" ht="42" customHeight="1">
      <c r="A39" s="180" t="s">
        <v>322</v>
      </c>
      <c r="B39" s="179" t="s">
        <v>381</v>
      </c>
      <c r="C39" s="12" t="s">
        <v>358</v>
      </c>
      <c r="D39" s="12" t="s">
        <v>359</v>
      </c>
      <c r="E39" s="17" t="s">
        <v>360</v>
      </c>
      <c r="F39" s="12" t="s">
        <v>361</v>
      </c>
      <c r="G39" s="17" t="s">
        <v>362</v>
      </c>
      <c r="H39" s="12" t="s">
        <v>363</v>
      </c>
      <c r="I39" s="12" t="s">
        <v>364</v>
      </c>
      <c r="J39" s="17" t="s">
        <v>365</v>
      </c>
    </row>
    <row r="40" spans="1:10" ht="42" customHeight="1">
      <c r="A40" s="180" t="s">
        <v>322</v>
      </c>
      <c r="B40" s="179" t="s">
        <v>381</v>
      </c>
      <c r="C40" s="12" t="s">
        <v>366</v>
      </c>
      <c r="D40" s="12" t="s">
        <v>367</v>
      </c>
      <c r="E40" s="17" t="s">
        <v>368</v>
      </c>
      <c r="F40" s="12" t="s">
        <v>361</v>
      </c>
      <c r="G40" s="17" t="s">
        <v>362</v>
      </c>
      <c r="H40" s="12" t="s">
        <v>363</v>
      </c>
      <c r="I40" s="12" t="s">
        <v>369</v>
      </c>
      <c r="J40" s="17" t="s">
        <v>370</v>
      </c>
    </row>
    <row r="41" spans="1:10" ht="42" customHeight="1">
      <c r="A41" s="180" t="s">
        <v>322</v>
      </c>
      <c r="B41" s="179" t="s">
        <v>381</v>
      </c>
      <c r="C41" s="12" t="s">
        <v>371</v>
      </c>
      <c r="D41" s="12" t="s">
        <v>372</v>
      </c>
      <c r="E41" s="17" t="s">
        <v>373</v>
      </c>
      <c r="F41" s="12" t="s">
        <v>361</v>
      </c>
      <c r="G41" s="17" t="s">
        <v>362</v>
      </c>
      <c r="H41" s="12" t="s">
        <v>363</v>
      </c>
      <c r="I41" s="12" t="s">
        <v>369</v>
      </c>
      <c r="J41" s="17" t="s">
        <v>374</v>
      </c>
    </row>
    <row r="42" spans="1:10" ht="42" customHeight="1">
      <c r="A42" s="180" t="s">
        <v>334</v>
      </c>
      <c r="B42" s="179" t="s">
        <v>357</v>
      </c>
      <c r="C42" s="12" t="s">
        <v>358</v>
      </c>
      <c r="D42" s="12" t="s">
        <v>359</v>
      </c>
      <c r="E42" s="17" t="s">
        <v>360</v>
      </c>
      <c r="F42" s="12" t="s">
        <v>361</v>
      </c>
      <c r="G42" s="17" t="s">
        <v>362</v>
      </c>
      <c r="H42" s="12" t="s">
        <v>363</v>
      </c>
      <c r="I42" s="12" t="s">
        <v>364</v>
      </c>
      <c r="J42" s="17" t="s">
        <v>365</v>
      </c>
    </row>
    <row r="43" spans="1:10" ht="42" customHeight="1">
      <c r="A43" s="180" t="s">
        <v>334</v>
      </c>
      <c r="B43" s="179" t="s">
        <v>357</v>
      </c>
      <c r="C43" s="12" t="s">
        <v>366</v>
      </c>
      <c r="D43" s="12" t="s">
        <v>367</v>
      </c>
      <c r="E43" s="17" t="s">
        <v>368</v>
      </c>
      <c r="F43" s="12" t="s">
        <v>361</v>
      </c>
      <c r="G43" s="17" t="s">
        <v>362</v>
      </c>
      <c r="H43" s="12" t="s">
        <v>363</v>
      </c>
      <c r="I43" s="12" t="s">
        <v>369</v>
      </c>
      <c r="J43" s="17" t="s">
        <v>370</v>
      </c>
    </row>
    <row r="44" spans="1:10" ht="42" customHeight="1">
      <c r="A44" s="180" t="s">
        <v>334</v>
      </c>
      <c r="B44" s="179" t="s">
        <v>357</v>
      </c>
      <c r="C44" s="12" t="s">
        <v>371</v>
      </c>
      <c r="D44" s="12" t="s">
        <v>372</v>
      </c>
      <c r="E44" s="17" t="s">
        <v>373</v>
      </c>
      <c r="F44" s="12" t="s">
        <v>361</v>
      </c>
      <c r="G44" s="17" t="s">
        <v>362</v>
      </c>
      <c r="H44" s="12" t="s">
        <v>363</v>
      </c>
      <c r="I44" s="12" t="s">
        <v>369</v>
      </c>
      <c r="J44" s="17" t="s">
        <v>374</v>
      </c>
    </row>
    <row r="45" spans="1:10" ht="42" customHeight="1">
      <c r="A45" s="180" t="s">
        <v>320</v>
      </c>
      <c r="B45" s="179" t="s">
        <v>357</v>
      </c>
      <c r="C45" s="12" t="s">
        <v>358</v>
      </c>
      <c r="D45" s="12" t="s">
        <v>375</v>
      </c>
      <c r="E45" s="17" t="s">
        <v>376</v>
      </c>
      <c r="F45" s="12" t="s">
        <v>361</v>
      </c>
      <c r="G45" s="17" t="s">
        <v>362</v>
      </c>
      <c r="H45" s="12" t="s">
        <v>363</v>
      </c>
      <c r="I45" s="12" t="s">
        <v>369</v>
      </c>
      <c r="J45" s="17" t="s">
        <v>377</v>
      </c>
    </row>
    <row r="46" spans="1:10" ht="42" customHeight="1">
      <c r="A46" s="180" t="s">
        <v>320</v>
      </c>
      <c r="B46" s="179" t="s">
        <v>357</v>
      </c>
      <c r="C46" s="12" t="s">
        <v>366</v>
      </c>
      <c r="D46" s="12" t="s">
        <v>367</v>
      </c>
      <c r="E46" s="17" t="s">
        <v>378</v>
      </c>
      <c r="F46" s="12" t="s">
        <v>361</v>
      </c>
      <c r="G46" s="17" t="s">
        <v>379</v>
      </c>
      <c r="H46" s="12" t="s">
        <v>363</v>
      </c>
      <c r="I46" s="12" t="s">
        <v>364</v>
      </c>
      <c r="J46" s="17" t="s">
        <v>380</v>
      </c>
    </row>
    <row r="47" spans="1:10" ht="42" customHeight="1">
      <c r="A47" s="180" t="s">
        <v>320</v>
      </c>
      <c r="B47" s="179" t="s">
        <v>357</v>
      </c>
      <c r="C47" s="12" t="s">
        <v>371</v>
      </c>
      <c r="D47" s="12" t="s">
        <v>372</v>
      </c>
      <c r="E47" s="17" t="s">
        <v>373</v>
      </c>
      <c r="F47" s="12" t="s">
        <v>361</v>
      </c>
      <c r="G47" s="17" t="s">
        <v>362</v>
      </c>
      <c r="H47" s="12" t="s">
        <v>363</v>
      </c>
      <c r="I47" s="12" t="s">
        <v>369</v>
      </c>
      <c r="J47" s="17" t="s">
        <v>374</v>
      </c>
    </row>
    <row r="48" spans="1:10" ht="42" customHeight="1">
      <c r="A48" s="180" t="s">
        <v>342</v>
      </c>
      <c r="B48" s="179" t="s">
        <v>357</v>
      </c>
      <c r="C48" s="12" t="s">
        <v>358</v>
      </c>
      <c r="D48" s="12" t="s">
        <v>375</v>
      </c>
      <c r="E48" s="17" t="s">
        <v>376</v>
      </c>
      <c r="F48" s="12" t="s">
        <v>361</v>
      </c>
      <c r="G48" s="17" t="s">
        <v>362</v>
      </c>
      <c r="H48" s="12" t="s">
        <v>363</v>
      </c>
      <c r="I48" s="12" t="s">
        <v>369</v>
      </c>
      <c r="J48" s="17" t="s">
        <v>377</v>
      </c>
    </row>
    <row r="49" spans="1:10" ht="42" customHeight="1">
      <c r="A49" s="180" t="s">
        <v>342</v>
      </c>
      <c r="B49" s="179" t="s">
        <v>357</v>
      </c>
      <c r="C49" s="12" t="s">
        <v>366</v>
      </c>
      <c r="D49" s="12" t="s">
        <v>367</v>
      </c>
      <c r="E49" s="17" t="s">
        <v>378</v>
      </c>
      <c r="F49" s="12" t="s">
        <v>361</v>
      </c>
      <c r="G49" s="17" t="s">
        <v>382</v>
      </c>
      <c r="H49" s="12" t="s">
        <v>363</v>
      </c>
      <c r="I49" s="12" t="s">
        <v>364</v>
      </c>
      <c r="J49" s="17" t="s">
        <v>380</v>
      </c>
    </row>
    <row r="50" spans="1:10" ht="42" customHeight="1">
      <c r="A50" s="180" t="s">
        <v>342</v>
      </c>
      <c r="B50" s="179" t="s">
        <v>357</v>
      </c>
      <c r="C50" s="12" t="s">
        <v>371</v>
      </c>
      <c r="D50" s="12" t="s">
        <v>372</v>
      </c>
      <c r="E50" s="17" t="s">
        <v>373</v>
      </c>
      <c r="F50" s="12" t="s">
        <v>361</v>
      </c>
      <c r="G50" s="17" t="s">
        <v>362</v>
      </c>
      <c r="H50" s="12" t="s">
        <v>363</v>
      </c>
      <c r="I50" s="12" t="s">
        <v>369</v>
      </c>
      <c r="J50" s="17" t="s">
        <v>374</v>
      </c>
    </row>
    <row r="51" spans="1:10" ht="42" customHeight="1">
      <c r="A51" s="180" t="s">
        <v>330</v>
      </c>
      <c r="B51" s="179" t="s">
        <v>357</v>
      </c>
      <c r="C51" s="12" t="s">
        <v>358</v>
      </c>
      <c r="D51" s="12" t="s">
        <v>359</v>
      </c>
      <c r="E51" s="17" t="s">
        <v>360</v>
      </c>
      <c r="F51" s="12" t="s">
        <v>361</v>
      </c>
      <c r="G51" s="17" t="s">
        <v>362</v>
      </c>
      <c r="H51" s="12" t="s">
        <v>363</v>
      </c>
      <c r="I51" s="12" t="s">
        <v>364</v>
      </c>
      <c r="J51" s="17" t="s">
        <v>365</v>
      </c>
    </row>
    <row r="52" spans="1:10" ht="42" customHeight="1">
      <c r="A52" s="180" t="s">
        <v>330</v>
      </c>
      <c r="B52" s="179" t="s">
        <v>357</v>
      </c>
      <c r="C52" s="12" t="s">
        <v>366</v>
      </c>
      <c r="D52" s="12" t="s">
        <v>367</v>
      </c>
      <c r="E52" s="17" t="s">
        <v>368</v>
      </c>
      <c r="F52" s="12" t="s">
        <v>361</v>
      </c>
      <c r="G52" s="17" t="s">
        <v>362</v>
      </c>
      <c r="H52" s="12" t="s">
        <v>363</v>
      </c>
      <c r="I52" s="12" t="s">
        <v>369</v>
      </c>
      <c r="J52" s="17" t="s">
        <v>370</v>
      </c>
    </row>
    <row r="53" spans="1:10" ht="42" customHeight="1">
      <c r="A53" s="180" t="s">
        <v>330</v>
      </c>
      <c r="B53" s="179" t="s">
        <v>357</v>
      </c>
      <c r="C53" s="12" t="s">
        <v>371</v>
      </c>
      <c r="D53" s="12" t="s">
        <v>372</v>
      </c>
      <c r="E53" s="17" t="s">
        <v>373</v>
      </c>
      <c r="F53" s="12" t="s">
        <v>361</v>
      </c>
      <c r="G53" s="17" t="s">
        <v>362</v>
      </c>
      <c r="H53" s="12" t="s">
        <v>363</v>
      </c>
      <c r="I53" s="12" t="s">
        <v>369</v>
      </c>
      <c r="J53" s="17" t="s">
        <v>374</v>
      </c>
    </row>
    <row r="54" spans="1:10" ht="42" customHeight="1">
      <c r="A54" s="180" t="s">
        <v>328</v>
      </c>
      <c r="B54" s="179" t="s">
        <v>357</v>
      </c>
      <c r="C54" s="12" t="s">
        <v>358</v>
      </c>
      <c r="D54" s="12" t="s">
        <v>359</v>
      </c>
      <c r="E54" s="17" t="s">
        <v>360</v>
      </c>
      <c r="F54" s="12" t="s">
        <v>361</v>
      </c>
      <c r="G54" s="17" t="s">
        <v>362</v>
      </c>
      <c r="H54" s="12" t="s">
        <v>363</v>
      </c>
      <c r="I54" s="12" t="s">
        <v>364</v>
      </c>
      <c r="J54" s="17" t="s">
        <v>365</v>
      </c>
    </row>
    <row r="55" spans="1:10" ht="42" customHeight="1">
      <c r="A55" s="180" t="s">
        <v>328</v>
      </c>
      <c r="B55" s="179" t="s">
        <v>357</v>
      </c>
      <c r="C55" s="12" t="s">
        <v>366</v>
      </c>
      <c r="D55" s="12" t="s">
        <v>367</v>
      </c>
      <c r="E55" s="17" t="s">
        <v>368</v>
      </c>
      <c r="F55" s="12" t="s">
        <v>361</v>
      </c>
      <c r="G55" s="17" t="s">
        <v>362</v>
      </c>
      <c r="H55" s="12" t="s">
        <v>363</v>
      </c>
      <c r="I55" s="12" t="s">
        <v>369</v>
      </c>
      <c r="J55" s="17" t="s">
        <v>370</v>
      </c>
    </row>
    <row r="56" spans="1:10" ht="42" customHeight="1">
      <c r="A56" s="180" t="s">
        <v>328</v>
      </c>
      <c r="B56" s="179" t="s">
        <v>357</v>
      </c>
      <c r="C56" s="12" t="s">
        <v>371</v>
      </c>
      <c r="D56" s="12" t="s">
        <v>372</v>
      </c>
      <c r="E56" s="17" t="s">
        <v>373</v>
      </c>
      <c r="F56" s="12" t="s">
        <v>361</v>
      </c>
      <c r="G56" s="17" t="s">
        <v>362</v>
      </c>
      <c r="H56" s="12" t="s">
        <v>363</v>
      </c>
      <c r="I56" s="12" t="s">
        <v>369</v>
      </c>
      <c r="J56" s="17" t="s">
        <v>374</v>
      </c>
    </row>
    <row r="57" spans="1:10" ht="42" customHeight="1">
      <c r="A57" s="180" t="s">
        <v>318</v>
      </c>
      <c r="B57" s="179" t="s">
        <v>381</v>
      </c>
      <c r="C57" s="12" t="s">
        <v>358</v>
      </c>
      <c r="D57" s="12" t="s">
        <v>375</v>
      </c>
      <c r="E57" s="17" t="s">
        <v>376</v>
      </c>
      <c r="F57" s="12" t="s">
        <v>361</v>
      </c>
      <c r="G57" s="17" t="s">
        <v>362</v>
      </c>
      <c r="H57" s="12" t="s">
        <v>363</v>
      </c>
      <c r="I57" s="12" t="s">
        <v>369</v>
      </c>
      <c r="J57" s="17" t="s">
        <v>377</v>
      </c>
    </row>
    <row r="58" spans="1:10" ht="42" customHeight="1">
      <c r="A58" s="180" t="s">
        <v>318</v>
      </c>
      <c r="B58" s="179" t="s">
        <v>381</v>
      </c>
      <c r="C58" s="12" t="s">
        <v>366</v>
      </c>
      <c r="D58" s="12" t="s">
        <v>367</v>
      </c>
      <c r="E58" s="17" t="s">
        <v>378</v>
      </c>
      <c r="F58" s="12" t="s">
        <v>361</v>
      </c>
      <c r="G58" s="17" t="s">
        <v>379</v>
      </c>
      <c r="H58" s="12" t="s">
        <v>363</v>
      </c>
      <c r="I58" s="12" t="s">
        <v>364</v>
      </c>
      <c r="J58" s="17" t="s">
        <v>380</v>
      </c>
    </row>
    <row r="59" spans="1:10" ht="42" customHeight="1">
      <c r="A59" s="180" t="s">
        <v>318</v>
      </c>
      <c r="B59" s="179" t="s">
        <v>381</v>
      </c>
      <c r="C59" s="12" t="s">
        <v>371</v>
      </c>
      <c r="D59" s="12" t="s">
        <v>372</v>
      </c>
      <c r="E59" s="17" t="s">
        <v>373</v>
      </c>
      <c r="F59" s="12" t="s">
        <v>361</v>
      </c>
      <c r="G59" s="17" t="s">
        <v>362</v>
      </c>
      <c r="H59" s="12" t="s">
        <v>363</v>
      </c>
      <c r="I59" s="12" t="s">
        <v>369</v>
      </c>
      <c r="J59" s="17" t="s">
        <v>374</v>
      </c>
    </row>
    <row r="60" spans="1:10" ht="42" customHeight="1">
      <c r="A60" s="180" t="s">
        <v>326</v>
      </c>
      <c r="B60" s="179" t="s">
        <v>357</v>
      </c>
      <c r="C60" s="12" t="s">
        <v>358</v>
      </c>
      <c r="D60" s="12" t="s">
        <v>359</v>
      </c>
      <c r="E60" s="17" t="s">
        <v>360</v>
      </c>
      <c r="F60" s="12" t="s">
        <v>361</v>
      </c>
      <c r="G60" s="17" t="s">
        <v>362</v>
      </c>
      <c r="H60" s="12" t="s">
        <v>363</v>
      </c>
      <c r="I60" s="12" t="s">
        <v>364</v>
      </c>
      <c r="J60" s="17" t="s">
        <v>365</v>
      </c>
    </row>
    <row r="61" spans="1:10" ht="42" customHeight="1">
      <c r="A61" s="180" t="s">
        <v>326</v>
      </c>
      <c r="B61" s="179" t="s">
        <v>357</v>
      </c>
      <c r="C61" s="12" t="s">
        <v>366</v>
      </c>
      <c r="D61" s="12" t="s">
        <v>367</v>
      </c>
      <c r="E61" s="17" t="s">
        <v>368</v>
      </c>
      <c r="F61" s="12" t="s">
        <v>361</v>
      </c>
      <c r="G61" s="17" t="s">
        <v>362</v>
      </c>
      <c r="H61" s="12" t="s">
        <v>363</v>
      </c>
      <c r="I61" s="12" t="s">
        <v>369</v>
      </c>
      <c r="J61" s="17" t="s">
        <v>370</v>
      </c>
    </row>
    <row r="62" spans="1:10" ht="42" customHeight="1">
      <c r="A62" s="180" t="s">
        <v>326</v>
      </c>
      <c r="B62" s="179" t="s">
        <v>357</v>
      </c>
      <c r="C62" s="12" t="s">
        <v>371</v>
      </c>
      <c r="D62" s="12" t="s">
        <v>372</v>
      </c>
      <c r="E62" s="17" t="s">
        <v>373</v>
      </c>
      <c r="F62" s="12" t="s">
        <v>361</v>
      </c>
      <c r="G62" s="17" t="s">
        <v>362</v>
      </c>
      <c r="H62" s="12" t="s">
        <v>363</v>
      </c>
      <c r="I62" s="12" t="s">
        <v>369</v>
      </c>
      <c r="J62" s="17" t="s">
        <v>374</v>
      </c>
    </row>
    <row r="63" spans="1:10" ht="42" customHeight="1">
      <c r="A63" s="180" t="s">
        <v>292</v>
      </c>
      <c r="B63" s="179" t="s">
        <v>383</v>
      </c>
      <c r="C63" s="12" t="s">
        <v>358</v>
      </c>
      <c r="D63" s="12" t="s">
        <v>384</v>
      </c>
      <c r="E63" s="17" t="s">
        <v>385</v>
      </c>
      <c r="F63" s="12" t="s">
        <v>386</v>
      </c>
      <c r="G63" s="17" t="s">
        <v>87</v>
      </c>
      <c r="H63" s="12" t="s">
        <v>387</v>
      </c>
      <c r="I63" s="12" t="s">
        <v>364</v>
      </c>
      <c r="J63" s="17" t="s">
        <v>388</v>
      </c>
    </row>
    <row r="64" spans="1:10" ht="42" customHeight="1">
      <c r="A64" s="180" t="s">
        <v>292</v>
      </c>
      <c r="B64" s="179" t="s">
        <v>383</v>
      </c>
      <c r="C64" s="12" t="s">
        <v>366</v>
      </c>
      <c r="D64" s="12" t="s">
        <v>367</v>
      </c>
      <c r="E64" s="17" t="s">
        <v>389</v>
      </c>
      <c r="F64" s="12" t="s">
        <v>361</v>
      </c>
      <c r="G64" s="17" t="s">
        <v>379</v>
      </c>
      <c r="H64" s="12" t="s">
        <v>363</v>
      </c>
      <c r="I64" s="12" t="s">
        <v>369</v>
      </c>
      <c r="J64" s="17" t="s">
        <v>390</v>
      </c>
    </row>
    <row r="65" spans="1:10" ht="42" customHeight="1">
      <c r="A65" s="180" t="s">
        <v>292</v>
      </c>
      <c r="B65" s="179" t="s">
        <v>383</v>
      </c>
      <c r="C65" s="12" t="s">
        <v>371</v>
      </c>
      <c r="D65" s="12" t="s">
        <v>372</v>
      </c>
      <c r="E65" s="17" t="s">
        <v>391</v>
      </c>
      <c r="F65" s="12" t="s">
        <v>361</v>
      </c>
      <c r="G65" s="17" t="s">
        <v>379</v>
      </c>
      <c r="H65" s="12" t="s">
        <v>363</v>
      </c>
      <c r="I65" s="12" t="s">
        <v>369</v>
      </c>
      <c r="J65" s="17" t="s">
        <v>392</v>
      </c>
    </row>
    <row r="66" spans="1:10" ht="42" customHeight="1">
      <c r="A66" s="180" t="s">
        <v>304</v>
      </c>
      <c r="B66" s="179" t="s">
        <v>357</v>
      </c>
      <c r="C66" s="12" t="s">
        <v>358</v>
      </c>
      <c r="D66" s="12" t="s">
        <v>375</v>
      </c>
      <c r="E66" s="17" t="s">
        <v>376</v>
      </c>
      <c r="F66" s="12" t="s">
        <v>361</v>
      </c>
      <c r="G66" s="17" t="s">
        <v>362</v>
      </c>
      <c r="H66" s="12" t="s">
        <v>363</v>
      </c>
      <c r="I66" s="12" t="s">
        <v>369</v>
      </c>
      <c r="J66" s="17" t="s">
        <v>377</v>
      </c>
    </row>
    <row r="67" spans="1:10" ht="42" customHeight="1">
      <c r="A67" s="180" t="s">
        <v>304</v>
      </c>
      <c r="B67" s="179" t="s">
        <v>357</v>
      </c>
      <c r="C67" s="12" t="s">
        <v>366</v>
      </c>
      <c r="D67" s="12" t="s">
        <v>367</v>
      </c>
      <c r="E67" s="17" t="s">
        <v>378</v>
      </c>
      <c r="F67" s="12" t="s">
        <v>361</v>
      </c>
      <c r="G67" s="17" t="s">
        <v>379</v>
      </c>
      <c r="H67" s="12" t="s">
        <v>363</v>
      </c>
      <c r="I67" s="12" t="s">
        <v>364</v>
      </c>
      <c r="J67" s="17" t="s">
        <v>380</v>
      </c>
    </row>
    <row r="68" spans="1:10" ht="42" customHeight="1">
      <c r="A68" s="180" t="s">
        <v>304</v>
      </c>
      <c r="B68" s="179" t="s">
        <v>357</v>
      </c>
      <c r="C68" s="12" t="s">
        <v>371</v>
      </c>
      <c r="D68" s="12" t="s">
        <v>372</v>
      </c>
      <c r="E68" s="17" t="s">
        <v>373</v>
      </c>
      <c r="F68" s="12" t="s">
        <v>361</v>
      </c>
      <c r="G68" s="17" t="s">
        <v>362</v>
      </c>
      <c r="H68" s="12" t="s">
        <v>363</v>
      </c>
      <c r="I68" s="12" t="s">
        <v>369</v>
      </c>
      <c r="J68" s="17" t="s">
        <v>374</v>
      </c>
    </row>
    <row r="69" spans="1:10" ht="42" customHeight="1">
      <c r="A69" s="180" t="s">
        <v>314</v>
      </c>
      <c r="B69" s="179" t="s">
        <v>357</v>
      </c>
      <c r="C69" s="12" t="s">
        <v>358</v>
      </c>
      <c r="D69" s="12" t="s">
        <v>359</v>
      </c>
      <c r="E69" s="17" t="s">
        <v>360</v>
      </c>
      <c r="F69" s="12" t="s">
        <v>361</v>
      </c>
      <c r="G69" s="17" t="s">
        <v>362</v>
      </c>
      <c r="H69" s="12" t="s">
        <v>363</v>
      </c>
      <c r="I69" s="12" t="s">
        <v>364</v>
      </c>
      <c r="J69" s="17" t="s">
        <v>365</v>
      </c>
    </row>
    <row r="70" spans="1:10" ht="42" customHeight="1">
      <c r="A70" s="180" t="s">
        <v>314</v>
      </c>
      <c r="B70" s="179" t="s">
        <v>357</v>
      </c>
      <c r="C70" s="12" t="s">
        <v>366</v>
      </c>
      <c r="D70" s="12" t="s">
        <v>367</v>
      </c>
      <c r="E70" s="17" t="s">
        <v>368</v>
      </c>
      <c r="F70" s="12" t="s">
        <v>361</v>
      </c>
      <c r="G70" s="17" t="s">
        <v>362</v>
      </c>
      <c r="H70" s="12" t="s">
        <v>363</v>
      </c>
      <c r="I70" s="12" t="s">
        <v>369</v>
      </c>
      <c r="J70" s="17" t="s">
        <v>370</v>
      </c>
    </row>
    <row r="71" spans="1:10" ht="42" customHeight="1">
      <c r="A71" s="180" t="s">
        <v>314</v>
      </c>
      <c r="B71" s="179" t="s">
        <v>357</v>
      </c>
      <c r="C71" s="12" t="s">
        <v>371</v>
      </c>
      <c r="D71" s="12" t="s">
        <v>372</v>
      </c>
      <c r="E71" s="17" t="s">
        <v>373</v>
      </c>
      <c r="F71" s="12" t="s">
        <v>361</v>
      </c>
      <c r="G71" s="17" t="s">
        <v>362</v>
      </c>
      <c r="H71" s="12" t="s">
        <v>363</v>
      </c>
      <c r="I71" s="12" t="s">
        <v>369</v>
      </c>
      <c r="J71" s="17" t="s">
        <v>374</v>
      </c>
    </row>
    <row r="72" spans="1:10" ht="42" customHeight="1">
      <c r="A72" s="180" t="s">
        <v>306</v>
      </c>
      <c r="B72" s="179" t="s">
        <v>381</v>
      </c>
      <c r="C72" s="12" t="s">
        <v>358</v>
      </c>
      <c r="D72" s="12" t="s">
        <v>375</v>
      </c>
      <c r="E72" s="17" t="s">
        <v>376</v>
      </c>
      <c r="F72" s="12" t="s">
        <v>361</v>
      </c>
      <c r="G72" s="17" t="s">
        <v>362</v>
      </c>
      <c r="H72" s="12" t="s">
        <v>363</v>
      </c>
      <c r="I72" s="12" t="s">
        <v>369</v>
      </c>
      <c r="J72" s="17" t="s">
        <v>377</v>
      </c>
    </row>
    <row r="73" spans="1:10" ht="42" customHeight="1">
      <c r="A73" s="180" t="s">
        <v>306</v>
      </c>
      <c r="B73" s="179" t="s">
        <v>381</v>
      </c>
      <c r="C73" s="12" t="s">
        <v>366</v>
      </c>
      <c r="D73" s="12" t="s">
        <v>367</v>
      </c>
      <c r="E73" s="17" t="s">
        <v>378</v>
      </c>
      <c r="F73" s="12" t="s">
        <v>361</v>
      </c>
      <c r="G73" s="17" t="s">
        <v>379</v>
      </c>
      <c r="H73" s="12" t="s">
        <v>363</v>
      </c>
      <c r="I73" s="12" t="s">
        <v>364</v>
      </c>
      <c r="J73" s="17" t="s">
        <v>380</v>
      </c>
    </row>
    <row r="74" spans="1:10" ht="42" customHeight="1">
      <c r="A74" s="180" t="s">
        <v>306</v>
      </c>
      <c r="B74" s="179" t="s">
        <v>381</v>
      </c>
      <c r="C74" s="12" t="s">
        <v>371</v>
      </c>
      <c r="D74" s="12" t="s">
        <v>372</v>
      </c>
      <c r="E74" s="17" t="s">
        <v>373</v>
      </c>
      <c r="F74" s="12" t="s">
        <v>361</v>
      </c>
      <c r="G74" s="17" t="s">
        <v>362</v>
      </c>
      <c r="H74" s="12" t="s">
        <v>363</v>
      </c>
      <c r="I74" s="12" t="s">
        <v>369</v>
      </c>
      <c r="J74" s="17" t="s">
        <v>374</v>
      </c>
    </row>
    <row r="75" spans="1:10" ht="42" customHeight="1">
      <c r="A75" s="180" t="s">
        <v>296</v>
      </c>
      <c r="B75" s="179" t="s">
        <v>393</v>
      </c>
      <c r="C75" s="12" t="s">
        <v>358</v>
      </c>
      <c r="D75" s="12" t="s">
        <v>384</v>
      </c>
      <c r="E75" s="17" t="s">
        <v>385</v>
      </c>
      <c r="F75" s="12" t="s">
        <v>386</v>
      </c>
      <c r="G75" s="17" t="s">
        <v>92</v>
      </c>
      <c r="H75" s="12" t="s">
        <v>394</v>
      </c>
      <c r="I75" s="12" t="s">
        <v>364</v>
      </c>
      <c r="J75" s="17" t="s">
        <v>388</v>
      </c>
    </row>
    <row r="76" spans="1:10" ht="42" customHeight="1">
      <c r="A76" s="180" t="s">
        <v>296</v>
      </c>
      <c r="B76" s="179" t="s">
        <v>393</v>
      </c>
      <c r="C76" s="12" t="s">
        <v>366</v>
      </c>
      <c r="D76" s="12" t="s">
        <v>395</v>
      </c>
      <c r="E76" s="17" t="s">
        <v>396</v>
      </c>
      <c r="F76" s="12" t="s">
        <v>361</v>
      </c>
      <c r="G76" s="17" t="s">
        <v>397</v>
      </c>
      <c r="H76" s="12" t="s">
        <v>398</v>
      </c>
      <c r="I76" s="12" t="s">
        <v>364</v>
      </c>
      <c r="J76" s="17" t="s">
        <v>399</v>
      </c>
    </row>
    <row r="77" spans="1:10" ht="42" customHeight="1">
      <c r="A77" s="180" t="s">
        <v>296</v>
      </c>
      <c r="B77" s="179" t="s">
        <v>393</v>
      </c>
      <c r="C77" s="12" t="s">
        <v>371</v>
      </c>
      <c r="D77" s="12" t="s">
        <v>372</v>
      </c>
      <c r="E77" s="17" t="s">
        <v>391</v>
      </c>
      <c r="F77" s="12" t="s">
        <v>361</v>
      </c>
      <c r="G77" s="17" t="s">
        <v>379</v>
      </c>
      <c r="H77" s="12" t="s">
        <v>363</v>
      </c>
      <c r="I77" s="12" t="s">
        <v>369</v>
      </c>
      <c r="J77" s="17" t="s">
        <v>392</v>
      </c>
    </row>
    <row r="78" spans="1:10" ht="42" customHeight="1">
      <c r="A78" s="180" t="s">
        <v>344</v>
      </c>
      <c r="B78" s="179" t="s">
        <v>381</v>
      </c>
      <c r="C78" s="12" t="s">
        <v>358</v>
      </c>
      <c r="D78" s="12" t="s">
        <v>375</v>
      </c>
      <c r="E78" s="17" t="s">
        <v>376</v>
      </c>
      <c r="F78" s="12" t="s">
        <v>361</v>
      </c>
      <c r="G78" s="17" t="s">
        <v>362</v>
      </c>
      <c r="H78" s="12" t="s">
        <v>363</v>
      </c>
      <c r="I78" s="12" t="s">
        <v>369</v>
      </c>
      <c r="J78" s="17" t="s">
        <v>377</v>
      </c>
    </row>
    <row r="79" spans="1:10" ht="42" customHeight="1">
      <c r="A79" s="180" t="s">
        <v>344</v>
      </c>
      <c r="B79" s="179" t="s">
        <v>381</v>
      </c>
      <c r="C79" s="12" t="s">
        <v>366</v>
      </c>
      <c r="D79" s="12" t="s">
        <v>367</v>
      </c>
      <c r="E79" s="17" t="s">
        <v>378</v>
      </c>
      <c r="F79" s="12" t="s">
        <v>361</v>
      </c>
      <c r="G79" s="17" t="s">
        <v>382</v>
      </c>
      <c r="H79" s="12" t="s">
        <v>363</v>
      </c>
      <c r="I79" s="12" t="s">
        <v>364</v>
      </c>
      <c r="J79" s="17" t="s">
        <v>380</v>
      </c>
    </row>
    <row r="80" spans="1:10" ht="42" customHeight="1">
      <c r="A80" s="180" t="s">
        <v>344</v>
      </c>
      <c r="B80" s="179" t="s">
        <v>381</v>
      </c>
      <c r="C80" s="12" t="s">
        <v>371</v>
      </c>
      <c r="D80" s="12" t="s">
        <v>372</v>
      </c>
      <c r="E80" s="17" t="s">
        <v>373</v>
      </c>
      <c r="F80" s="12" t="s">
        <v>361</v>
      </c>
      <c r="G80" s="17" t="s">
        <v>362</v>
      </c>
      <c r="H80" s="12" t="s">
        <v>363</v>
      </c>
      <c r="I80" s="12" t="s">
        <v>369</v>
      </c>
      <c r="J80" s="17" t="s">
        <v>374</v>
      </c>
    </row>
    <row r="81" spans="1:10" ht="42" customHeight="1">
      <c r="A81" s="180" t="s">
        <v>336</v>
      </c>
      <c r="B81" s="179" t="s">
        <v>381</v>
      </c>
      <c r="C81" s="12" t="s">
        <v>358</v>
      </c>
      <c r="D81" s="12" t="s">
        <v>375</v>
      </c>
      <c r="E81" s="17" t="s">
        <v>376</v>
      </c>
      <c r="F81" s="12" t="s">
        <v>361</v>
      </c>
      <c r="G81" s="17" t="s">
        <v>362</v>
      </c>
      <c r="H81" s="12" t="s">
        <v>363</v>
      </c>
      <c r="I81" s="12" t="s">
        <v>369</v>
      </c>
      <c r="J81" s="17" t="s">
        <v>377</v>
      </c>
    </row>
    <row r="82" spans="1:10" ht="42" customHeight="1">
      <c r="A82" s="180" t="s">
        <v>336</v>
      </c>
      <c r="B82" s="179" t="s">
        <v>381</v>
      </c>
      <c r="C82" s="12" t="s">
        <v>366</v>
      </c>
      <c r="D82" s="12" t="s">
        <v>367</v>
      </c>
      <c r="E82" s="17" t="s">
        <v>378</v>
      </c>
      <c r="F82" s="12" t="s">
        <v>361</v>
      </c>
      <c r="G82" s="17" t="s">
        <v>382</v>
      </c>
      <c r="H82" s="12" t="s">
        <v>363</v>
      </c>
      <c r="I82" s="12" t="s">
        <v>364</v>
      </c>
      <c r="J82" s="17" t="s">
        <v>380</v>
      </c>
    </row>
    <row r="83" spans="1:10" ht="42" customHeight="1">
      <c r="A83" s="180" t="s">
        <v>336</v>
      </c>
      <c r="B83" s="179" t="s">
        <v>381</v>
      </c>
      <c r="C83" s="12" t="s">
        <v>371</v>
      </c>
      <c r="D83" s="12" t="s">
        <v>372</v>
      </c>
      <c r="E83" s="17" t="s">
        <v>373</v>
      </c>
      <c r="F83" s="12" t="s">
        <v>361</v>
      </c>
      <c r="G83" s="17" t="s">
        <v>362</v>
      </c>
      <c r="H83" s="12" t="s">
        <v>363</v>
      </c>
      <c r="I83" s="12" t="s">
        <v>369</v>
      </c>
      <c r="J83" s="17" t="s">
        <v>374</v>
      </c>
    </row>
    <row r="84" spans="1:10" ht="42" customHeight="1">
      <c r="A84" s="180" t="s">
        <v>340</v>
      </c>
      <c r="B84" s="179" t="s">
        <v>357</v>
      </c>
      <c r="C84" s="12" t="s">
        <v>358</v>
      </c>
      <c r="D84" s="12" t="s">
        <v>375</v>
      </c>
      <c r="E84" s="17" t="s">
        <v>376</v>
      </c>
      <c r="F84" s="12" t="s">
        <v>361</v>
      </c>
      <c r="G84" s="17" t="s">
        <v>362</v>
      </c>
      <c r="H84" s="12" t="s">
        <v>363</v>
      </c>
      <c r="I84" s="12" t="s">
        <v>369</v>
      </c>
      <c r="J84" s="17" t="s">
        <v>377</v>
      </c>
    </row>
    <row r="85" spans="1:10" ht="42" customHeight="1">
      <c r="A85" s="180" t="s">
        <v>340</v>
      </c>
      <c r="B85" s="179" t="s">
        <v>357</v>
      </c>
      <c r="C85" s="12" t="s">
        <v>366</v>
      </c>
      <c r="D85" s="12" t="s">
        <v>367</v>
      </c>
      <c r="E85" s="17" t="s">
        <v>378</v>
      </c>
      <c r="F85" s="12" t="s">
        <v>361</v>
      </c>
      <c r="G85" s="17" t="s">
        <v>382</v>
      </c>
      <c r="H85" s="12" t="s">
        <v>363</v>
      </c>
      <c r="I85" s="12" t="s">
        <v>364</v>
      </c>
      <c r="J85" s="17" t="s">
        <v>380</v>
      </c>
    </row>
    <row r="86" spans="1:10" ht="42" customHeight="1">
      <c r="A86" s="180" t="s">
        <v>340</v>
      </c>
      <c r="B86" s="179" t="s">
        <v>357</v>
      </c>
      <c r="C86" s="12" t="s">
        <v>371</v>
      </c>
      <c r="D86" s="12" t="s">
        <v>372</v>
      </c>
      <c r="E86" s="17" t="s">
        <v>373</v>
      </c>
      <c r="F86" s="12" t="s">
        <v>361</v>
      </c>
      <c r="G86" s="17" t="s">
        <v>362</v>
      </c>
      <c r="H86" s="12" t="s">
        <v>363</v>
      </c>
      <c r="I86" s="12" t="s">
        <v>369</v>
      </c>
      <c r="J86" s="17" t="s">
        <v>374</v>
      </c>
    </row>
  </sheetData>
  <mergeCells count="54">
    <mergeCell ref="A3:J3"/>
    <mergeCell ref="A4:H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84:A86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78:B80"/>
    <mergeCell ref="B81:B83"/>
    <mergeCell ref="B84:B86"/>
    <mergeCell ref="B63:B65"/>
    <mergeCell ref="B66:B68"/>
    <mergeCell ref="B69:B71"/>
    <mergeCell ref="B72:B74"/>
    <mergeCell ref="B75:B77"/>
  </mergeCells>
  <phoneticPr fontId="16" type="noConversion"/>
  <printOptions horizontalCentered="1"/>
  <pageMargins left="0.96" right="0.96" top="0.72" bottom="0.72" header="0" footer="0"/>
  <pageSetup paperSize="9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17</vt:i4>
      </vt:variant>
    </vt:vector>
  </HeadingPairs>
  <TitlesOfParts>
    <vt:vector size="34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徐丽</cp:lastModifiedBy>
  <dcterms:created xsi:type="dcterms:W3CDTF">2025-03-13T06:59:42Z</dcterms:created>
  <dcterms:modified xsi:type="dcterms:W3CDTF">2025-04-24T12:14:48Z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