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嵩明预算定稿\92嵩明县杨林镇中心学校\"/>
    </mc:Choice>
  </mc:AlternateContent>
  <xr:revisionPtr revIDLastSave="0" documentId="13_ncr:1_{D323579D-ED5E-4B19-8E58-E704A578C923}" xr6:coauthVersionLast="47" xr6:coauthVersionMax="47" xr10:uidLastSave="{00000000-0000-0000-0000-000000000000}"/>
  <bookViews>
    <workbookView xWindow="-120" yWindow="-120" windowWidth="25440" windowHeight="15390" firstSheet="14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<sst xmlns="http://schemas.openxmlformats.org/spreadsheetml/2006/main" count="860" uniqueCount="333">
  <si>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</si>
  <si>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</si>
  <si>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</si>
  <si>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</si>
  <si>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</si>
  <si>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</si>
  <si>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</si>
  <si>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</si>
  <si>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</si>
  <si>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</si>
  <si>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</si>
  <si>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</si>
  <si>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</si>
  <si>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</si>
  <si>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</si>
  <si>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</si>
  <si>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</si>
  <si>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</si>
  <si>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</si>
  <si>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</si>
  <si>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</si>
  <si>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</si>
  <si>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</si>
  <si>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</si>
  <si>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</si>
  <si>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</si>
  <si>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</si>
  <si>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</si>
  <si>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</si>
  <si>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</si>
  <si>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</si>
  <si>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</si>
  <si>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</si>
  <si>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</si>
  <si>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</si>
  <si>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</si>
  <si>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</si>
  <si>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</si>
  <si>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</si>
  <si>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</si>
  <si>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</si>
  <si>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</si>
  <si>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</si>
  <si>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</si>
  <si>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</si>
  <si>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</si>
  <si>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</si>
  <si>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</si>
  <si>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</si>
  <si>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</si>
  <si>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</si>
  <si>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</si>
  <si>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</si>
  <si>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</si>
  <si>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</si>
  <si>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</si>
  <si>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</si>
  <si>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</si>
  <si>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</si>
  <si>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</si>
  <si>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</si>
  <si>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</si>
  <si>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</si>
  <si>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</si>
  <si>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</si>
  <si>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</si>
  <si>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</si>
  <si>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</si>
  <si>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</si>
  <si>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</si>
  <si>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嵩明县杨林镇中心学校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</si>
  <si>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</si>
  <si>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</si>
  <si>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</si>
  <si>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</si>
  <si>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</si>
  <si>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</si>
  <si>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</si>
  <si>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</si>
  <si>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</si>
  <si>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</si>
  <si>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</si>
  <si>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</si>
  <si>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</si>
  <si>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</si>
  <si>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</si>
  <si>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</si>
  <si>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</si>
  <si>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</si>
  <si>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</si>
  <si>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</si>
  <si>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</si>
  <si>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</si>
  <si>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</si>
  <si>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</si>
  <si>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</si>
  <si>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</si>
  <si>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</si>
  <si>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</si>
  <si>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</si>
  <si>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</si>
  <si>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</si>
  <si>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</si>
  <si>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</si>
  <si>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</si>
  <si>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</si>
  <si>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</si>
  <si>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</si>
  <si>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</si>
  <si>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</si>
  <si>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</si>
  <si>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</si>
  <si>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</si>
  <si>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</si>
  <si>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</si>
  <si>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</si>
  <si>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</si>
  <si>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</si>
  <si>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</si>
  <si>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</si>
  <si>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</si>
  <si>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</si>
  <si>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</si>
  <si>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</si>
  <si>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</si>
  <si>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</si>
  <si>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</si>
  <si>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</si>
  <si>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</si>
  <si>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</si>
  <si>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</si>
  <si>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</si>
  <si>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</si>
  <si>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</si>
  <si>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</si>
  <si>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</si>
  <si>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</si>
  <si>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</si>
  <si>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</si>
  <si>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</si>
  <si>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</si>
  <si>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</si>
  <si>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</si>
  <si>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</si>
  <si>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</si>
  <si>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</si>
  <si>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</si>
  <si>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</si>
  <si>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</si>
  <si>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</si>
  <si>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</si>
  <si>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</si>
  <si>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</si>
  <si>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</si>
  <si>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</si>
  <si>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</si>
  <si>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</si>
  <si>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</si>
  <si>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</si>
  <si>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</si>
  <si>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</si>
  <si>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</si>
  <si>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</si>
  <si>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</si>
  <si>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</si>
  <si>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</si>
  <si>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</si>
  <si>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</si>
  <si>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</si>
  <si>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</si>
  <si>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</si>
  <si>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</si>
  <si>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</si>
  <si>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</si>
  <si>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</si>
  <si>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</si>
  <si>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</si>
  <si>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</si>
  <si>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</si>
  <si>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</si>
  <si>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本单位无此项支出，故本表为空表。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</si>
  <si>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</si>
  <si>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</si>
  <si>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</si>
  <si>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</si>
  <si>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</si>
  <si>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</si>
  <si>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</si>
  <si>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</si>
  <si>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</si>
  <si>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</si>
  <si>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</si>
  <si>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</si>
  <si>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</si>
  <si>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</si>
  <si>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</si>
  <si>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</si>
  <si>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</si>
  <si>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</si>
  <si>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</si>
  <si>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</si>
  <si>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530186210000000017923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</si>
  <si>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</si>
  <si>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</si>
  <si>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</si>
  <si>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</si>
  <si>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</si>
  <si>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</si>
  <si>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</si>
  <si>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</si>
  <si>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</si>
  <si>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530186210000000017924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</si>
  <si>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</si>
  <si>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</si>
  <si>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</si>
  <si>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</si>
  <si>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</si>
  <si>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</si>
  <si>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</si>
  <si>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</si>
  <si>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</si>
  <si>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530186210000000017925</t>
  </si>
  <si>
    <t>30113</t>
  </si>
  <si>
    <t>530186210000000017926</t>
  </si>
  <si>
    <t>对个人和家庭的补助</t>
  </si>
  <si>
    <t>30305</t>
  </si>
  <si>
    <t>生活补助</t>
  </si>
  <si>
    <t>530186210000000017928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</si>
  <si>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</si>
  <si>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</si>
  <si>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</si>
  <si>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</si>
  <si>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</si>
  <si>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</si>
  <si>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</si>
  <si>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530186231100001506860</t>
  </si>
  <si>
    <t>离退休人员支出</t>
  </si>
  <si>
    <t>30301</t>
  </si>
  <si>
    <t>离休费</t>
  </si>
  <si>
    <t>530186231100001506869</t>
  </si>
  <si>
    <t>生均公用经费</t>
  </si>
  <si>
    <t>530186241100002364143</t>
  </si>
  <si>
    <t>编外人员经费支出</t>
  </si>
  <si>
    <t>30199</t>
  </si>
  <si>
    <t>其他工资福利支出</t>
  </si>
  <si>
    <t>530186241100002364144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</si>
  <si>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</si>
  <si>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</si>
  <si>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</si>
  <si>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</si>
  <si>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</si>
  <si>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</si>
  <si>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</si>
  <si>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</si>
  <si>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</si>
  <si>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</si>
  <si>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530186251100003827037</t>
  </si>
  <si>
    <t>校园监控联网经费</t>
  </si>
  <si>
    <t>530186251100003876430</t>
  </si>
  <si>
    <t>单位自有资金</t>
  </si>
  <si>
    <t>530186251100003876641</t>
  </si>
  <si>
    <t>以前年度上级资金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</si>
  <si>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</si>
  <si>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</si>
  <si>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</si>
  <si>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</si>
  <si>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</si>
  <si>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</si>
  <si>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</si>
  <si>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</si>
  <si>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</si>
  <si>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</si>
  <si>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</si>
  <si>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</si>
  <si>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获补对象准确率</t>
  </si>
  <si>
    <t>=</t>
  </si>
  <si>
    <t>100</t>
  </si>
  <si>
    <t>%</t>
  </si>
  <si>
    <t>定性指标</t>
  </si>
  <si>
    <t>反映获补助对象认定的准确性情况。
获补对象准确率=抽检符合标准的补助对象数/抽检实际补助对象数*100%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</si>
  <si>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</si>
  <si>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</si>
  <si>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</si>
  <si>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</si>
  <si>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</si>
  <si>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</si>
  <si>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</si>
  <si>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</si>
  <si>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</si>
  <si>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2025年单位自有资金（校园监控联网经费）</t>
  </si>
  <si>
    <t>2024年单位自有资金（校园监控及定向经费）</t>
  </si>
  <si>
    <t>预算06表</t>
  </si>
  <si>
    <t>政府性基金预算支出预算表</t>
  </si>
  <si>
    <t>单位名称：昆明市发展和改革委员会</t>
  </si>
  <si>
    <t>政府性基金预算支出</t>
  </si>
  <si>
    <t>本单位无此项支出，故本表无数据。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</si>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</sst>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yyyy/mm/dd"/>
    <numFmt numFmtId="179" formatCode="yyyy/mm/dd\ hh:mm:ss"/>
    <numFmt numFmtId="180" formatCode="#,##0;\-#,##0;;@"/>
    <numFmt numFmtId="181" formatCode="#,##0.00;\-#,##0.00;;@"/>
  </numFmts>
  <fonts count="2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178" fontId="18" fillId="0" borderId="7">
      <alignment horizontal="right" vertical="center"/>
    </xf>
    <xf numFmtId="179" fontId="18" fillId="0" borderId="7">
      <alignment horizontal="right" vertical="center"/>
    </xf>
    <xf numFmtId="180" fontId="18" fillId="0" borderId="7">
      <alignment horizontal="right" vertical="center"/>
    </xf>
    <xf numFmtId="181" fontId="18" fillId="0" borderId="7">
      <alignment horizontal="right" vertical="center"/>
    </xf>
    <xf numFmtId="0" fontId="18" fillId="0" borderId="0">
      <alignment vertical="top"/>
      <protection locked="0"/>
    </xf>
    <xf numFmtId="181" fontId="18" fillId="0" borderId="7">
      <alignment horizontal="right" vertical="center"/>
    </xf>
    <xf numFmtId="10" fontId="18" fillId="0" borderId="7">
      <alignment horizontal="right" vertical="center"/>
    </xf>
    <xf numFmtId="49" fontId="18" fillId="0" borderId="7">
      <alignment horizontal="left" vertical="center" wrapText="1"/>
    </xf>
    <xf numFmtId="21" fontId="18" fillId="0" borderId="7">
      <alignment horizontal="right" vertical="center"/>
    </xf>
    <xf numFmtId="0" fontId="5" fillId="0" borderId="0"/>
  </cellStyleXfs>
  <cellXfs count="226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0" xfId="1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Protection="1">
      <protection locked="0"/>
    </xf>
    <xf numFmtId="0" fontId="7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" applyFont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1" fontId="6" fillId="0" borderId="7" xfId="4" applyFont="1">
      <alignment horizontal="right" vertical="center"/>
    </xf>
    <xf numFmtId="0" fontId="5" fillId="0" borderId="0" xfId="5" applyFont="1" applyAlignment="1" applyProtection="1"/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1" fontId="6" fillId="0" borderId="7" xfId="0" applyNumberFormat="1" applyFont="1" applyBorder="1" applyAlignment="1">
      <alignment horizontal="right" vertical="center"/>
    </xf>
    <xf numFmtId="180" fontId="6" fillId="0" borderId="7" xfId="3" applyFont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49" fontId="5" fillId="0" borderId="0" xfId="5" applyNumberFormat="1" applyFont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49" fontId="6" fillId="0" borderId="7" xfId="8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4" fillId="0" borderId="0" xfId="0" applyFont="1"/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81" fontId="1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81" fontId="6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1">
    <cellStyle name="DateStyle" xfId="1" xr:uid="{00000000-0005-0000-0000-000031000000}"/>
    <cellStyle name="DateTimeStyle" xfId="2" xr:uid="{00000000-0005-0000-0000-000032000000}"/>
    <cellStyle name="IntegralNumberStyle" xfId="3" xr:uid="{00000000-0005-0000-0000-000033000000}"/>
    <cellStyle name="MoneyStyle" xfId="4" xr:uid="{00000000-0005-0000-0000-000034000000}"/>
    <cellStyle name="Normal" xfId="5" xr:uid="{00000000-0005-0000-0000-000035000000}"/>
    <cellStyle name="NumberStyle" xfId="6" xr:uid="{00000000-0005-0000-0000-000036000000}"/>
    <cellStyle name="PercentStyle" xfId="7" xr:uid="{00000000-0005-0000-0000-000037000000}"/>
    <cellStyle name="TextStyle" xfId="8" xr:uid="{00000000-0005-0000-0000-000038000000}"/>
    <cellStyle name="TimeStyle" xfId="9" xr:uid="{00000000-0005-0000-0000-000039000000}"/>
    <cellStyle name="常规" xfId="0" builtinId="0"/>
    <cellStyle name="常规 5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6"/>
  <sheetViews>
    <sheetView showGridLines="0" showZeros="0" workbookViewId="0">
      <selection activeCell="D10" sqref="D10:D25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6"/>
      <c r="B1" s="26"/>
      <c r="C1" s="26"/>
      <c r="D1" s="37" t="s">
        <v>0</v>
      </c>
    </row>
    <row r="2" spans="1:4" ht="41.25" customHeight="1">
      <c r="A2" s="96" t="str">
        <f>"2025"&amp;"年部门财务收支预算总表"</f>
        <v>2025年部门财务收支预算总表</v>
      </c>
      <c r="B2" s="97"/>
      <c r="C2" s="97"/>
      <c r="D2" s="97"/>
    </row>
    <row r="3" spans="1:4" ht="17.25" customHeight="1">
      <c r="A3" s="98" t="str">
        <f>"单位名称："&amp;"嵩明县杨林镇中心学校"</f>
        <v>单位名称：嵩明县杨林镇中心学校</v>
      </c>
      <c r="B3" s="99"/>
      <c r="D3" s="76" t="s">
        <v>1</v>
      </c>
    </row>
    <row r="4" spans="1:4" ht="23.25" customHeight="1">
      <c r="A4" s="100" t="s">
        <v>2</v>
      </c>
      <c r="B4" s="101"/>
      <c r="C4" s="100" t="s">
        <v>3</v>
      </c>
      <c r="D4" s="101"/>
    </row>
    <row r="5" spans="1:4" ht="24" customHeight="1">
      <c r="A5" s="85" t="s">
        <v>4</v>
      </c>
      <c r="B5" s="85" t="s">
        <v>5</v>
      </c>
      <c r="C5" s="85" t="s">
        <v>6</v>
      </c>
      <c r="D5" s="85" t="s">
        <v>5</v>
      </c>
    </row>
    <row r="6" spans="1:4" ht="17.25" customHeight="1">
      <c r="A6" s="86" t="s">
        <v>7</v>
      </c>
      <c r="B6" s="47">
        <v>54072410.130000003</v>
      </c>
      <c r="C6" s="86" t="s">
        <v>8</v>
      </c>
      <c r="D6" s="47"/>
    </row>
    <row r="7" spans="1:4" ht="17.25" customHeight="1">
      <c r="A7" s="86" t="s">
        <v>9</v>
      </c>
      <c r="B7" s="47"/>
      <c r="C7" s="86" t="s">
        <v>10</v>
      </c>
      <c r="D7" s="47"/>
    </row>
    <row r="8" spans="1:4" ht="17.25" customHeight="1">
      <c r="A8" s="86" t="s">
        <v>11</v>
      </c>
      <c r="B8" s="47"/>
      <c r="C8" s="95" t="s">
        <v>12</v>
      </c>
      <c r="D8" s="47"/>
    </row>
    <row r="9" spans="1:4" ht="17.25" customHeight="1">
      <c r="A9" s="86" t="s">
        <v>13</v>
      </c>
      <c r="B9" s="47"/>
      <c r="C9" s="95" t="s">
        <v>14</v>
      </c>
      <c r="D9" s="47"/>
    </row>
    <row r="10" spans="1:4" ht="17.25" customHeight="1">
      <c r="A10" s="86" t="s">
        <v>15</v>
      </c>
      <c r="B10" s="47">
        <v>783877.06</v>
      </c>
      <c r="C10" s="95" t="s">
        <v>16</v>
      </c>
      <c r="D10" s="47">
        <v>37494953.060000002</v>
      </c>
    </row>
    <row r="11" spans="1:4" ht="17.25" customHeight="1">
      <c r="A11" s="86" t="s">
        <v>17</v>
      </c>
      <c r="B11" s="47"/>
      <c r="C11" s="95" t="s">
        <v>18</v>
      </c>
      <c r="D11" s="47"/>
    </row>
    <row r="12" spans="1:4" ht="17.25" customHeight="1">
      <c r="A12" s="86" t="s">
        <v>19</v>
      </c>
      <c r="B12" s="47"/>
      <c r="C12" s="18" t="s">
        <v>20</v>
      </c>
      <c r="D12" s="47"/>
    </row>
    <row r="13" spans="1:4" ht="17.25" customHeight="1">
      <c r="A13" s="86" t="s">
        <v>21</v>
      </c>
      <c r="B13" s="47">
        <v>83877.06</v>
      </c>
      <c r="C13" s="18" t="s">
        <v>22</v>
      </c>
      <c r="D13" s="47">
        <v>8470714.1300000008</v>
      </c>
    </row>
    <row r="14" spans="1:4" ht="17.25" customHeight="1">
      <c r="A14" s="86" t="s">
        <v>23</v>
      </c>
      <c r="B14" s="47"/>
      <c r="C14" s="18" t="s">
        <v>24</v>
      </c>
      <c r="D14" s="47">
        <v>4443880.68</v>
      </c>
    </row>
    <row r="15" spans="1:4" ht="17.25" customHeight="1">
      <c r="A15" s="86" t="s">
        <v>25</v>
      </c>
      <c r="B15" s="62">
        <v>700000</v>
      </c>
      <c r="C15" s="18" t="s">
        <v>26</v>
      </c>
      <c r="D15" s="47"/>
    </row>
    <row r="16" spans="1:4" ht="17.25" customHeight="1">
      <c r="A16" s="79"/>
      <c r="B16" s="47"/>
      <c r="C16" s="18" t="s">
        <v>27</v>
      </c>
      <c r="D16" s="47"/>
    </row>
    <row r="17" spans="1:4" ht="17.25" customHeight="1">
      <c r="A17" s="87"/>
      <c r="B17" s="47"/>
      <c r="C17" s="18" t="s">
        <v>28</v>
      </c>
      <c r="D17" s="47"/>
    </row>
    <row r="18" spans="1:4" ht="17.25" customHeight="1">
      <c r="A18" s="87"/>
      <c r="B18" s="47"/>
      <c r="C18" s="18" t="s">
        <v>29</v>
      </c>
      <c r="D18" s="47"/>
    </row>
    <row r="19" spans="1:4" ht="17.25" customHeight="1">
      <c r="A19" s="87"/>
      <c r="B19" s="47"/>
      <c r="C19" s="18" t="s">
        <v>30</v>
      </c>
      <c r="D19" s="47"/>
    </row>
    <row r="20" spans="1:4" ht="17.25" customHeight="1">
      <c r="A20" s="87"/>
      <c r="B20" s="47"/>
      <c r="C20" s="18" t="s">
        <v>31</v>
      </c>
      <c r="D20" s="47"/>
    </row>
    <row r="21" spans="1:4" ht="17.25" customHeight="1">
      <c r="A21" s="87"/>
      <c r="B21" s="47"/>
      <c r="C21" s="18" t="s">
        <v>32</v>
      </c>
      <c r="D21" s="47"/>
    </row>
    <row r="22" spans="1:4" ht="17.25" customHeight="1">
      <c r="A22" s="87"/>
      <c r="B22" s="47"/>
      <c r="C22" s="18" t="s">
        <v>33</v>
      </c>
      <c r="D22" s="47"/>
    </row>
    <row r="23" spans="1:4" ht="17.25" customHeight="1">
      <c r="A23" s="87"/>
      <c r="B23" s="47"/>
      <c r="C23" s="18" t="s">
        <v>34</v>
      </c>
      <c r="D23" s="47"/>
    </row>
    <row r="24" spans="1:4" ht="17.25" customHeight="1">
      <c r="A24" s="87"/>
      <c r="B24" s="47"/>
      <c r="C24" s="18" t="s">
        <v>35</v>
      </c>
      <c r="D24" s="47">
        <v>4446739.32</v>
      </c>
    </row>
    <row r="25" spans="1:4" ht="17.25" customHeight="1">
      <c r="A25" s="87"/>
      <c r="B25" s="47"/>
      <c r="C25" s="18" t="s">
        <v>36</v>
      </c>
      <c r="D25" s="47"/>
    </row>
    <row r="26" spans="1:4" ht="17.25" customHeight="1">
      <c r="A26" s="87"/>
      <c r="B26" s="47"/>
      <c r="C26" s="79" t="s">
        <v>37</v>
      </c>
      <c r="D26" s="47"/>
    </row>
    <row r="27" spans="1:4" ht="17.25" customHeight="1">
      <c r="A27" s="87"/>
      <c r="B27" s="47"/>
      <c r="C27" s="18" t="s">
        <v>38</v>
      </c>
      <c r="D27" s="47"/>
    </row>
    <row r="28" spans="1:4" ht="16.5" customHeight="1">
      <c r="A28" s="87"/>
      <c r="B28" s="47"/>
      <c r="C28" s="18" t="s">
        <v>39</v>
      </c>
      <c r="D28" s="47"/>
    </row>
    <row r="29" spans="1:4" ht="16.5" customHeight="1">
      <c r="A29" s="87"/>
      <c r="B29" s="47"/>
      <c r="C29" s="79" t="s">
        <v>40</v>
      </c>
      <c r="D29" s="47"/>
    </row>
    <row r="30" spans="1:4" ht="17.25" customHeight="1">
      <c r="A30" s="87"/>
      <c r="B30" s="47"/>
      <c r="C30" s="79" t="s">
        <v>41</v>
      </c>
      <c r="D30" s="47"/>
    </row>
    <row r="31" spans="1:4" ht="17.25" customHeight="1">
      <c r="A31" s="87"/>
      <c r="B31" s="47"/>
      <c r="C31" s="18" t="s">
        <v>42</v>
      </c>
      <c r="D31" s="47"/>
    </row>
    <row r="32" spans="1:4" ht="16.5" customHeight="1">
      <c r="A32" s="87" t="s">
        <v>43</v>
      </c>
      <c r="B32" s="47">
        <v>54856287.189999998</v>
      </c>
      <c r="C32" s="87" t="s">
        <v>44</v>
      </c>
      <c r="D32" s="47">
        <v>54856287.189999998</v>
      </c>
    </row>
    <row r="33" spans="1:4" ht="16.5" customHeight="1">
      <c r="A33" s="79" t="s">
        <v>45</v>
      </c>
      <c r="B33" s="47"/>
      <c r="C33" s="79" t="s">
        <v>46</v>
      </c>
      <c r="D33" s="47"/>
    </row>
    <row r="34" spans="1:4" ht="16.5" customHeight="1">
      <c r="A34" s="18" t="s">
        <v>47</v>
      </c>
      <c r="B34" s="62"/>
      <c r="C34" s="18" t="s">
        <v>47</v>
      </c>
      <c r="D34" s="62"/>
    </row>
    <row r="35" spans="1:4" ht="16.5" customHeight="1">
      <c r="A35" s="18" t="s">
        <v>48</v>
      </c>
      <c r="B35" s="62"/>
      <c r="C35" s="18" t="s">
        <v>49</v>
      </c>
      <c r="D35" s="62"/>
    </row>
    <row r="36" spans="1:4" ht="16.5" customHeight="1">
      <c r="A36" s="88" t="s">
        <v>50</v>
      </c>
      <c r="B36" s="47">
        <v>54856287.189999998</v>
      </c>
      <c r="C36" s="88" t="s">
        <v>51</v>
      </c>
      <c r="D36" s="47">
        <v>54856287.189999998</v>
      </c>
    </row>
  </sheetData>
  <mergeCells count="4">
    <mergeCell ref="A2:D2"/>
    <mergeCell ref="A3:B3"/>
    <mergeCell ref="A4:B4"/>
    <mergeCell ref="C4:D4"/>
  </mergeCells>
  <phoneticPr fontId="19" type="noConversion"/>
  <pageMargins left="0.75" right="0.75" top="1" bottom="1" header="0.5" footer="0.5"/>
  <pageSetup paperSize="9" scale="6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S9"/>
  <sheetViews>
    <sheetView showGridLines="0" showZeros="0" workbookViewId="0">
      <selection activeCell="E8" sqref="E8:I8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02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41.25" customHeight="1">
      <c r="A2" s="96" t="str">
        <f>"2025"&amp;"年部门收入预算表"</f>
        <v>2025年部门收入预算表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7.25" customHeight="1">
      <c r="A3" s="98" t="str">
        <f>"单位名称："&amp;"嵩明县杨林镇中心学校"</f>
        <v>单位名称：嵩明县杨林镇中心学校</v>
      </c>
      <c r="B3" s="97"/>
      <c r="S3" s="26" t="s">
        <v>1</v>
      </c>
    </row>
    <row r="4" spans="1:19" ht="21.75" customHeight="1">
      <c r="A4" s="111" t="s">
        <v>53</v>
      </c>
      <c r="B4" s="114" t="s">
        <v>54</v>
      </c>
      <c r="C4" s="114" t="s">
        <v>55</v>
      </c>
      <c r="D4" s="103" t="s">
        <v>56</v>
      </c>
      <c r="E4" s="103"/>
      <c r="F4" s="103"/>
      <c r="G4" s="103"/>
      <c r="H4" s="103"/>
      <c r="I4" s="104"/>
      <c r="J4" s="103"/>
      <c r="K4" s="103"/>
      <c r="L4" s="103"/>
      <c r="M4" s="103"/>
      <c r="N4" s="105"/>
      <c r="O4" s="103" t="s">
        <v>45</v>
      </c>
      <c r="P4" s="103"/>
      <c r="Q4" s="103"/>
      <c r="R4" s="103"/>
      <c r="S4" s="105"/>
    </row>
    <row r="5" spans="1:19" ht="27" customHeight="1">
      <c r="A5" s="112"/>
      <c r="B5" s="115"/>
      <c r="C5" s="115"/>
      <c r="D5" s="115" t="s">
        <v>57</v>
      </c>
      <c r="E5" s="115" t="s">
        <v>58</v>
      </c>
      <c r="F5" s="115" t="s">
        <v>59</v>
      </c>
      <c r="G5" s="115" t="s">
        <v>60</v>
      </c>
      <c r="H5" s="115" t="s">
        <v>61</v>
      </c>
      <c r="I5" s="106" t="s">
        <v>62</v>
      </c>
      <c r="J5" s="107"/>
      <c r="K5" s="107"/>
      <c r="L5" s="107"/>
      <c r="M5" s="107"/>
      <c r="N5" s="108"/>
      <c r="O5" s="115" t="s">
        <v>57</v>
      </c>
      <c r="P5" s="115" t="s">
        <v>58</v>
      </c>
      <c r="Q5" s="115" t="s">
        <v>59</v>
      </c>
      <c r="R5" s="115" t="s">
        <v>60</v>
      </c>
      <c r="S5" s="115" t="s">
        <v>63</v>
      </c>
    </row>
    <row r="6" spans="1:19" ht="30" customHeight="1">
      <c r="A6" s="113"/>
      <c r="B6" s="116"/>
      <c r="C6" s="117"/>
      <c r="D6" s="117"/>
      <c r="E6" s="117"/>
      <c r="F6" s="117"/>
      <c r="G6" s="117"/>
      <c r="H6" s="117"/>
      <c r="I6" s="41" t="s">
        <v>57</v>
      </c>
      <c r="J6" s="94" t="s">
        <v>64</v>
      </c>
      <c r="K6" s="94" t="s">
        <v>65</v>
      </c>
      <c r="L6" s="94" t="s">
        <v>66</v>
      </c>
      <c r="M6" s="94" t="s">
        <v>67</v>
      </c>
      <c r="N6" s="94" t="s">
        <v>68</v>
      </c>
      <c r="O6" s="118"/>
      <c r="P6" s="118"/>
      <c r="Q6" s="118"/>
      <c r="R6" s="118"/>
      <c r="S6" s="117"/>
    </row>
    <row r="7" spans="1:19" ht="15" customHeight="1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41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>
        <v>19</v>
      </c>
    </row>
    <row r="8" spans="1:19" ht="18" customHeight="1">
      <c r="A8" s="11" t="s">
        <v>69</v>
      </c>
      <c r="B8" s="11" t="s">
        <v>70</v>
      </c>
      <c r="C8" s="62">
        <v>54856287.189999998</v>
      </c>
      <c r="D8" s="47">
        <v>54856287.189999998</v>
      </c>
      <c r="E8" s="47">
        <v>54072410.130000003</v>
      </c>
      <c r="F8" s="47"/>
      <c r="G8" s="47"/>
      <c r="H8" s="47"/>
      <c r="I8" s="47">
        <v>783877.06</v>
      </c>
      <c r="J8" s="47"/>
      <c r="K8" s="47"/>
      <c r="L8" s="47">
        <v>83877.06</v>
      </c>
      <c r="M8" s="47"/>
      <c r="N8" s="47">
        <v>700000</v>
      </c>
      <c r="O8" s="47"/>
      <c r="P8" s="47"/>
      <c r="Q8" s="47"/>
      <c r="R8" s="47"/>
      <c r="S8" s="47"/>
    </row>
    <row r="9" spans="1:19" ht="18" customHeight="1">
      <c r="A9" s="109" t="s">
        <v>55</v>
      </c>
      <c r="B9" s="110"/>
      <c r="C9" s="47">
        <v>54856287.189999998</v>
      </c>
      <c r="D9" s="47">
        <v>54856287.189999998</v>
      </c>
      <c r="E9" s="47">
        <v>54072410.130000003</v>
      </c>
      <c r="F9" s="47"/>
      <c r="G9" s="47"/>
      <c r="H9" s="47"/>
      <c r="I9" s="47">
        <v>783877.06</v>
      </c>
      <c r="J9" s="47"/>
      <c r="K9" s="47"/>
      <c r="L9" s="47">
        <v>83877.06</v>
      </c>
      <c r="M9" s="47"/>
      <c r="N9" s="47">
        <v>700000</v>
      </c>
      <c r="O9" s="47"/>
      <c r="P9" s="47"/>
      <c r="Q9" s="47"/>
      <c r="R9" s="47"/>
      <c r="S9" s="47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O26"/>
  <sheetViews>
    <sheetView showGridLines="0" showZeros="0" workbookViewId="0">
      <selection activeCell="J7" sqref="J7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9" t="s">
        <v>71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41.25" customHeight="1">
      <c r="A2" s="96" t="str">
        <f>"2025"&amp;"年部门支出预算表"</f>
        <v>2025年部门支出预算表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7.25" customHeight="1">
      <c r="A3" s="98" t="str">
        <f>"单位名称："&amp;"嵩明县杨林镇中心学校"</f>
        <v>单位名称：嵩明县杨林镇中心学校</v>
      </c>
      <c r="B3" s="97"/>
      <c r="O3" s="26" t="s">
        <v>1</v>
      </c>
    </row>
    <row r="4" spans="1:15" ht="27" customHeight="1">
      <c r="A4" s="127" t="s">
        <v>72</v>
      </c>
      <c r="B4" s="127" t="s">
        <v>73</v>
      </c>
      <c r="C4" s="127" t="s">
        <v>55</v>
      </c>
      <c r="D4" s="120" t="s">
        <v>58</v>
      </c>
      <c r="E4" s="121"/>
      <c r="F4" s="122"/>
      <c r="G4" s="130" t="s">
        <v>59</v>
      </c>
      <c r="H4" s="130" t="s">
        <v>60</v>
      </c>
      <c r="I4" s="130" t="s">
        <v>74</v>
      </c>
      <c r="J4" s="120" t="s">
        <v>62</v>
      </c>
      <c r="K4" s="121"/>
      <c r="L4" s="121"/>
      <c r="M4" s="121"/>
      <c r="N4" s="123"/>
      <c r="O4" s="124"/>
    </row>
    <row r="5" spans="1:15" ht="42" customHeight="1">
      <c r="A5" s="128"/>
      <c r="B5" s="128"/>
      <c r="C5" s="129"/>
      <c r="D5" s="90" t="s">
        <v>57</v>
      </c>
      <c r="E5" s="90" t="s">
        <v>75</v>
      </c>
      <c r="F5" s="90" t="s">
        <v>76</v>
      </c>
      <c r="G5" s="129"/>
      <c r="H5" s="129"/>
      <c r="I5" s="131"/>
      <c r="J5" s="90" t="s">
        <v>57</v>
      </c>
      <c r="K5" s="85" t="s">
        <v>77</v>
      </c>
      <c r="L5" s="85" t="s">
        <v>78</v>
      </c>
      <c r="M5" s="85" t="s">
        <v>79</v>
      </c>
      <c r="N5" s="85" t="s">
        <v>80</v>
      </c>
      <c r="O5" s="85" t="s">
        <v>81</v>
      </c>
    </row>
    <row r="6" spans="1:15" ht="18" customHeight="1">
      <c r="A6" s="28" t="s">
        <v>82</v>
      </c>
      <c r="B6" s="28" t="s">
        <v>83</v>
      </c>
      <c r="C6" s="28" t="s">
        <v>84</v>
      </c>
      <c r="D6" s="31" t="s">
        <v>85</v>
      </c>
      <c r="E6" s="31" t="s">
        <v>86</v>
      </c>
      <c r="F6" s="31" t="s">
        <v>87</v>
      </c>
      <c r="G6" s="31" t="s">
        <v>88</v>
      </c>
      <c r="H6" s="31" t="s">
        <v>89</v>
      </c>
      <c r="I6" s="31" t="s">
        <v>90</v>
      </c>
      <c r="J6" s="31" t="s">
        <v>91</v>
      </c>
      <c r="K6" s="31" t="s">
        <v>92</v>
      </c>
      <c r="L6" s="31" t="s">
        <v>93</v>
      </c>
      <c r="M6" s="31" t="s">
        <v>94</v>
      </c>
      <c r="N6" s="28" t="s">
        <v>95</v>
      </c>
      <c r="O6" s="31" t="s">
        <v>96</v>
      </c>
    </row>
    <row r="7" spans="1:15" ht="21" customHeight="1">
      <c r="A7" s="32" t="s">
        <v>97</v>
      </c>
      <c r="B7" s="32" t="s">
        <v>98</v>
      </c>
      <c r="C7" s="47">
        <v>37494953.060000002</v>
      </c>
      <c r="D7" s="47">
        <v>36711076</v>
      </c>
      <c r="E7" s="47">
        <v>36711076</v>
      </c>
      <c r="F7" s="47"/>
      <c r="G7" s="47"/>
      <c r="H7" s="47"/>
      <c r="I7" s="47"/>
      <c r="J7" s="47">
        <v>783877.06</v>
      </c>
      <c r="K7" s="47"/>
      <c r="L7" s="47"/>
      <c r="M7" s="47">
        <v>83877.06</v>
      </c>
      <c r="N7" s="47"/>
      <c r="O7" s="47">
        <v>700000</v>
      </c>
    </row>
    <row r="8" spans="1:15" ht="21" customHeight="1">
      <c r="A8" s="91" t="s">
        <v>99</v>
      </c>
      <c r="B8" s="91" t="s">
        <v>100</v>
      </c>
      <c r="C8" s="47">
        <v>37494953.060000002</v>
      </c>
      <c r="D8" s="47">
        <v>36711076</v>
      </c>
      <c r="E8" s="47">
        <v>36711076</v>
      </c>
      <c r="F8" s="47"/>
      <c r="G8" s="47"/>
      <c r="H8" s="47"/>
      <c r="I8" s="47"/>
      <c r="J8" s="47">
        <v>783877.06</v>
      </c>
      <c r="K8" s="47"/>
      <c r="L8" s="47"/>
      <c r="M8" s="47">
        <v>83877.06</v>
      </c>
      <c r="N8" s="47"/>
      <c r="O8" s="47">
        <v>700000</v>
      </c>
    </row>
    <row r="9" spans="1:15" ht="21" customHeight="1">
      <c r="A9" s="92" t="s">
        <v>101</v>
      </c>
      <c r="B9" s="92" t="s">
        <v>102</v>
      </c>
      <c r="C9" s="47">
        <v>37494953.060000002</v>
      </c>
      <c r="D9" s="47">
        <v>36711076</v>
      </c>
      <c r="E9" s="47">
        <v>36711076</v>
      </c>
      <c r="F9" s="47"/>
      <c r="G9" s="47"/>
      <c r="H9" s="47"/>
      <c r="I9" s="47"/>
      <c r="J9" s="47">
        <v>783877.06</v>
      </c>
      <c r="K9" s="47"/>
      <c r="L9" s="47"/>
      <c r="M9" s="47">
        <v>83877.06</v>
      </c>
      <c r="N9" s="47"/>
      <c r="O9" s="47">
        <v>700000</v>
      </c>
    </row>
    <row r="10" spans="1:15" ht="21" customHeight="1">
      <c r="A10" s="32" t="s">
        <v>103</v>
      </c>
      <c r="B10" s="32" t="s">
        <v>104</v>
      </c>
      <c r="C10" s="47">
        <v>8470714.1300000008</v>
      </c>
      <c r="D10" s="47">
        <v>8470714.1300000008</v>
      </c>
      <c r="E10" s="47">
        <v>8470714.1300000008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21" customHeight="1">
      <c r="A11" s="91" t="s">
        <v>105</v>
      </c>
      <c r="B11" s="91" t="s">
        <v>106</v>
      </c>
      <c r="C11" s="47">
        <v>8202447</v>
      </c>
      <c r="D11" s="47">
        <v>8202447</v>
      </c>
      <c r="E11" s="47">
        <v>8202447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21" customHeight="1">
      <c r="A12" s="92" t="s">
        <v>107</v>
      </c>
      <c r="B12" s="92" t="s">
        <v>108</v>
      </c>
      <c r="C12" s="47">
        <v>3252661</v>
      </c>
      <c r="D12" s="47">
        <v>3252661</v>
      </c>
      <c r="E12" s="47">
        <v>3252661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21" customHeight="1">
      <c r="A13" s="92" t="s">
        <v>109</v>
      </c>
      <c r="B13" s="92" t="s">
        <v>110</v>
      </c>
      <c r="C13" s="47">
        <v>4949786</v>
      </c>
      <c r="D13" s="47">
        <v>4949786</v>
      </c>
      <c r="E13" s="47">
        <v>4949786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21" customHeight="1">
      <c r="A14" s="91" t="s">
        <v>111</v>
      </c>
      <c r="B14" s="91" t="s">
        <v>112</v>
      </c>
      <c r="C14" s="47">
        <v>51714</v>
      </c>
      <c r="D14" s="47">
        <v>51714</v>
      </c>
      <c r="E14" s="47">
        <v>51714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21" customHeight="1">
      <c r="A15" s="92" t="s">
        <v>113</v>
      </c>
      <c r="B15" s="92" t="s">
        <v>114</v>
      </c>
      <c r="C15" s="47">
        <v>51714</v>
      </c>
      <c r="D15" s="47">
        <v>51714</v>
      </c>
      <c r="E15" s="47">
        <v>51714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1" customHeight="1">
      <c r="A16" s="91" t="s">
        <v>115</v>
      </c>
      <c r="B16" s="91" t="s">
        <v>116</v>
      </c>
      <c r="C16" s="47">
        <v>216553.13</v>
      </c>
      <c r="D16" s="47">
        <v>216553.13</v>
      </c>
      <c r="E16" s="47">
        <v>216553.13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21" customHeight="1">
      <c r="A17" s="92" t="s">
        <v>117</v>
      </c>
      <c r="B17" s="92" t="s">
        <v>116</v>
      </c>
      <c r="C17" s="47">
        <v>216553.13</v>
      </c>
      <c r="D17" s="47">
        <v>216553.13</v>
      </c>
      <c r="E17" s="47">
        <v>216553.13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21" customHeight="1">
      <c r="A18" s="32" t="s">
        <v>118</v>
      </c>
      <c r="B18" s="32" t="s">
        <v>119</v>
      </c>
      <c r="C18" s="47">
        <v>4443880.68</v>
      </c>
      <c r="D18" s="47">
        <v>4443880.68</v>
      </c>
      <c r="E18" s="47">
        <v>4443880.68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21" customHeight="1">
      <c r="A19" s="91" t="s">
        <v>120</v>
      </c>
      <c r="B19" s="91" t="s">
        <v>121</v>
      </c>
      <c r="C19" s="47">
        <v>4443880.68</v>
      </c>
      <c r="D19" s="47">
        <v>4443880.68</v>
      </c>
      <c r="E19" s="47">
        <v>4443880.68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" customHeight="1">
      <c r="A20" s="92" t="s">
        <v>122</v>
      </c>
      <c r="B20" s="92" t="s">
        <v>123</v>
      </c>
      <c r="C20" s="47">
        <v>2829059.03</v>
      </c>
      <c r="D20" s="47">
        <v>2829059.03</v>
      </c>
      <c r="E20" s="47">
        <v>2829059.03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t="21" customHeight="1">
      <c r="A21" s="92" t="s">
        <v>124</v>
      </c>
      <c r="B21" s="92" t="s">
        <v>125</v>
      </c>
      <c r="C21" s="47">
        <v>1424408.05</v>
      </c>
      <c r="D21" s="47">
        <v>1424408.05</v>
      </c>
      <c r="E21" s="47">
        <v>1424408.05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21" customHeight="1">
      <c r="A22" s="92" t="s">
        <v>126</v>
      </c>
      <c r="B22" s="92" t="s">
        <v>127</v>
      </c>
      <c r="C22" s="47">
        <v>190413.6</v>
      </c>
      <c r="D22" s="47">
        <v>190413.6</v>
      </c>
      <c r="E22" s="47">
        <v>190413.6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21" customHeight="1">
      <c r="A23" s="32" t="s">
        <v>128</v>
      </c>
      <c r="B23" s="32" t="s">
        <v>129</v>
      </c>
      <c r="C23" s="47">
        <v>4446739.32</v>
      </c>
      <c r="D23" s="47">
        <v>4446739.32</v>
      </c>
      <c r="E23" s="47">
        <v>4446739.32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21" customHeight="1">
      <c r="A24" s="91" t="s">
        <v>130</v>
      </c>
      <c r="B24" s="91" t="s">
        <v>131</v>
      </c>
      <c r="C24" s="47">
        <v>4446739.32</v>
      </c>
      <c r="D24" s="47">
        <v>4446739.32</v>
      </c>
      <c r="E24" s="47">
        <v>4446739.32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21" customHeight="1">
      <c r="A25" s="92" t="s">
        <v>132</v>
      </c>
      <c r="B25" s="92" t="s">
        <v>133</v>
      </c>
      <c r="C25" s="47">
        <v>4446739.32</v>
      </c>
      <c r="D25" s="47">
        <v>4446739.32</v>
      </c>
      <c r="E25" s="47">
        <v>4446739.32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21" customHeight="1">
      <c r="A26" s="125" t="s">
        <v>55</v>
      </c>
      <c r="B26" s="126"/>
      <c r="C26" s="47">
        <v>54856287.189999998</v>
      </c>
      <c r="D26" s="47">
        <v>54072410.130000003</v>
      </c>
      <c r="E26" s="47">
        <v>54072410.130000003</v>
      </c>
      <c r="F26" s="47"/>
      <c r="G26" s="47"/>
      <c r="H26" s="47"/>
      <c r="I26" s="47"/>
      <c r="J26" s="47">
        <v>783877.06</v>
      </c>
      <c r="K26" s="47"/>
      <c r="L26" s="47"/>
      <c r="M26" s="47">
        <v>83877.06</v>
      </c>
      <c r="N26" s="47"/>
      <c r="O26" s="47">
        <v>700000</v>
      </c>
    </row>
  </sheetData>
  <mergeCells count="12">
    <mergeCell ref="A26:B26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9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D34"/>
  <sheetViews>
    <sheetView showGridLines="0" showZeros="0" workbookViewId="0">
      <selection activeCell="D11" sqref="D11:D25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4"/>
      <c r="B1" s="26"/>
      <c r="C1" s="26"/>
      <c r="D1" s="26" t="s">
        <v>134</v>
      </c>
    </row>
    <row r="2" spans="1:4" ht="41.25" customHeight="1">
      <c r="A2" s="96" t="str">
        <f>"2025"&amp;"年部门财政拨款收支预算总表"</f>
        <v>2025年部门财政拨款收支预算总表</v>
      </c>
      <c r="B2" s="97"/>
      <c r="C2" s="97"/>
      <c r="D2" s="97"/>
    </row>
    <row r="3" spans="1:4" ht="17.25" customHeight="1">
      <c r="A3" s="98" t="str">
        <f>"单位名称："&amp;"嵩明县杨林镇中心学校"</f>
        <v>单位名称：嵩明县杨林镇中心学校</v>
      </c>
      <c r="B3" s="99"/>
      <c r="D3" s="26" t="s">
        <v>1</v>
      </c>
    </row>
    <row r="4" spans="1:4" ht="17.25" customHeight="1">
      <c r="A4" s="100" t="s">
        <v>2</v>
      </c>
      <c r="B4" s="101"/>
      <c r="C4" s="100" t="s">
        <v>3</v>
      </c>
      <c r="D4" s="101"/>
    </row>
    <row r="5" spans="1:4" ht="18.75" customHeight="1">
      <c r="A5" s="85" t="s">
        <v>4</v>
      </c>
      <c r="B5" s="85" t="s">
        <v>5</v>
      </c>
      <c r="C5" s="85" t="s">
        <v>6</v>
      </c>
      <c r="D5" s="85" t="s">
        <v>5</v>
      </c>
    </row>
    <row r="6" spans="1:4" ht="16.5" customHeight="1">
      <c r="A6" s="86" t="s">
        <v>135</v>
      </c>
      <c r="B6" s="47">
        <v>54072410.130000003</v>
      </c>
      <c r="C6" s="86" t="s">
        <v>136</v>
      </c>
      <c r="D6" s="62">
        <v>54072410.130000003</v>
      </c>
    </row>
    <row r="7" spans="1:4" ht="16.5" customHeight="1">
      <c r="A7" s="86" t="s">
        <v>137</v>
      </c>
      <c r="B7" s="47">
        <v>54072410.130000003</v>
      </c>
      <c r="C7" s="86" t="s">
        <v>138</v>
      </c>
      <c r="D7" s="62"/>
    </row>
    <row r="8" spans="1:4" ht="16.5" customHeight="1">
      <c r="A8" s="86" t="s">
        <v>139</v>
      </c>
      <c r="B8" s="47"/>
      <c r="C8" s="86" t="s">
        <v>140</v>
      </c>
      <c r="D8" s="62"/>
    </row>
    <row r="9" spans="1:4" ht="16.5" customHeight="1">
      <c r="A9" s="86" t="s">
        <v>141</v>
      </c>
      <c r="B9" s="47"/>
      <c r="C9" s="86" t="s">
        <v>142</v>
      </c>
      <c r="D9" s="62"/>
    </row>
    <row r="10" spans="1:4" ht="16.5" customHeight="1">
      <c r="A10" s="86" t="s">
        <v>143</v>
      </c>
      <c r="B10" s="47"/>
      <c r="C10" s="86" t="s">
        <v>144</v>
      </c>
      <c r="D10" s="62"/>
    </row>
    <row r="11" spans="1:4" ht="16.5" customHeight="1">
      <c r="A11" s="86" t="s">
        <v>137</v>
      </c>
      <c r="B11" s="47"/>
      <c r="C11" s="86" t="s">
        <v>145</v>
      </c>
      <c r="D11" s="62">
        <v>36711076</v>
      </c>
    </row>
    <row r="12" spans="1:4" ht="16.5" customHeight="1">
      <c r="A12" s="79" t="s">
        <v>139</v>
      </c>
      <c r="B12" s="47"/>
      <c r="C12" s="40" t="s">
        <v>146</v>
      </c>
      <c r="D12" s="62"/>
    </row>
    <row r="13" spans="1:4" ht="16.5" customHeight="1">
      <c r="A13" s="79" t="s">
        <v>141</v>
      </c>
      <c r="B13" s="47"/>
      <c r="C13" s="40" t="s">
        <v>147</v>
      </c>
      <c r="D13" s="62"/>
    </row>
    <row r="14" spans="1:4" ht="16.5" customHeight="1">
      <c r="A14" s="87"/>
      <c r="B14" s="47"/>
      <c r="C14" s="40" t="s">
        <v>148</v>
      </c>
      <c r="D14" s="62">
        <v>8470714.1300000008</v>
      </c>
    </row>
    <row r="15" spans="1:4" ht="16.5" customHeight="1">
      <c r="A15" s="87"/>
      <c r="B15" s="47"/>
      <c r="C15" s="40" t="s">
        <v>149</v>
      </c>
      <c r="D15" s="62">
        <v>4443880.68</v>
      </c>
    </row>
    <row r="16" spans="1:4" ht="16.5" customHeight="1">
      <c r="A16" s="87"/>
      <c r="B16" s="47"/>
      <c r="C16" s="40" t="s">
        <v>150</v>
      </c>
      <c r="D16" s="62"/>
    </row>
    <row r="17" spans="1:4" ht="16.5" customHeight="1">
      <c r="A17" s="87"/>
      <c r="B17" s="47"/>
      <c r="C17" s="40" t="s">
        <v>151</v>
      </c>
      <c r="D17" s="62"/>
    </row>
    <row r="18" spans="1:4" ht="16.5" customHeight="1">
      <c r="A18" s="87"/>
      <c r="B18" s="47"/>
      <c r="C18" s="40" t="s">
        <v>152</v>
      </c>
      <c r="D18" s="62"/>
    </row>
    <row r="19" spans="1:4" ht="16.5" customHeight="1">
      <c r="A19" s="87"/>
      <c r="B19" s="47"/>
      <c r="C19" s="40" t="s">
        <v>153</v>
      </c>
      <c r="D19" s="62"/>
    </row>
    <row r="20" spans="1:4" ht="16.5" customHeight="1">
      <c r="A20" s="87"/>
      <c r="B20" s="47"/>
      <c r="C20" s="40" t="s">
        <v>154</v>
      </c>
      <c r="D20" s="62"/>
    </row>
    <row r="21" spans="1:4" ht="16.5" customHeight="1">
      <c r="A21" s="87"/>
      <c r="B21" s="47"/>
      <c r="C21" s="40" t="s">
        <v>155</v>
      </c>
      <c r="D21" s="62"/>
    </row>
    <row r="22" spans="1:4" ht="16.5" customHeight="1">
      <c r="A22" s="87"/>
      <c r="B22" s="47"/>
      <c r="C22" s="40" t="s">
        <v>156</v>
      </c>
      <c r="D22" s="62"/>
    </row>
    <row r="23" spans="1:4" ht="16.5" customHeight="1">
      <c r="A23" s="87"/>
      <c r="B23" s="47"/>
      <c r="C23" s="40" t="s">
        <v>157</v>
      </c>
      <c r="D23" s="62"/>
    </row>
    <row r="24" spans="1:4" ht="16.5" customHeight="1">
      <c r="A24" s="87"/>
      <c r="B24" s="47"/>
      <c r="C24" s="40" t="s">
        <v>158</v>
      </c>
      <c r="D24" s="62"/>
    </row>
    <row r="25" spans="1:4" ht="16.5" customHeight="1">
      <c r="A25" s="87"/>
      <c r="B25" s="47"/>
      <c r="C25" s="40" t="s">
        <v>159</v>
      </c>
      <c r="D25" s="62">
        <v>4446739.32</v>
      </c>
    </row>
    <row r="26" spans="1:4" ht="16.5" customHeight="1">
      <c r="A26" s="87"/>
      <c r="B26" s="47"/>
      <c r="C26" s="40" t="s">
        <v>160</v>
      </c>
      <c r="D26" s="62"/>
    </row>
    <row r="27" spans="1:4" ht="16.5" customHeight="1">
      <c r="A27" s="87"/>
      <c r="B27" s="47"/>
      <c r="C27" s="40" t="s">
        <v>161</v>
      </c>
      <c r="D27" s="62"/>
    </row>
    <row r="28" spans="1:4" ht="16.5" customHeight="1">
      <c r="A28" s="87"/>
      <c r="B28" s="47"/>
      <c r="C28" s="40" t="s">
        <v>162</v>
      </c>
      <c r="D28" s="62"/>
    </row>
    <row r="29" spans="1:4" ht="16.5" customHeight="1">
      <c r="A29" s="87"/>
      <c r="B29" s="47"/>
      <c r="C29" s="40" t="s">
        <v>163</v>
      </c>
      <c r="D29" s="62"/>
    </row>
    <row r="30" spans="1:4" ht="16.5" customHeight="1">
      <c r="A30" s="87"/>
      <c r="B30" s="47"/>
      <c r="C30" s="40" t="s">
        <v>164</v>
      </c>
      <c r="D30" s="62"/>
    </row>
    <row r="31" spans="1:4" ht="16.5" customHeight="1">
      <c r="A31" s="87"/>
      <c r="B31" s="47"/>
      <c r="C31" s="79" t="s">
        <v>165</v>
      </c>
      <c r="D31" s="62"/>
    </row>
    <row r="32" spans="1:4" ht="16.5" customHeight="1">
      <c r="A32" s="87"/>
      <c r="B32" s="47"/>
      <c r="C32" s="79" t="s">
        <v>166</v>
      </c>
      <c r="D32" s="62"/>
    </row>
    <row r="33" spans="1:4" ht="16.5" customHeight="1">
      <c r="A33" s="87"/>
      <c r="B33" s="47"/>
      <c r="C33" s="16" t="s">
        <v>167</v>
      </c>
      <c r="D33" s="62"/>
    </row>
    <row r="34" spans="1:4" ht="15" customHeight="1">
      <c r="A34" s="88" t="s">
        <v>50</v>
      </c>
      <c r="B34" s="89">
        <v>54072410.130000003</v>
      </c>
      <c r="C34" s="88" t="s">
        <v>51</v>
      </c>
      <c r="D34" s="89">
        <v>54072410.130000003</v>
      </c>
    </row>
  </sheetData>
  <mergeCells count="4">
    <mergeCell ref="A2:D2"/>
    <mergeCell ref="A3:B3"/>
    <mergeCell ref="A4:B4"/>
    <mergeCell ref="C4:D4"/>
  </mergeCells>
  <phoneticPr fontId="19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G26"/>
  <sheetViews>
    <sheetView showZeros="0" workbookViewId="0">
      <selection activeCell="E26" sqref="E26:F26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75"/>
      <c r="F1" s="43"/>
      <c r="G1" s="76" t="s">
        <v>168</v>
      </c>
    </row>
    <row r="2" spans="1:7" ht="41.25" customHeight="1">
      <c r="A2" s="132" t="str">
        <f>"2025"&amp;"年一般公共预算支出预算表（按功能科目分类）"</f>
        <v>2025年一般公共预算支出预算表（按功能科目分类）</v>
      </c>
      <c r="B2" s="132"/>
      <c r="C2" s="132"/>
      <c r="D2" s="132"/>
      <c r="E2" s="132"/>
      <c r="F2" s="132"/>
      <c r="G2" s="132"/>
    </row>
    <row r="3" spans="1:7" ht="18" customHeight="1">
      <c r="A3" s="3" t="str">
        <f>"单位名称："&amp;"嵩明县杨林镇中心学校"</f>
        <v>单位名称：嵩明县杨林镇中心学校</v>
      </c>
      <c r="F3" s="69"/>
      <c r="G3" s="76" t="s">
        <v>1</v>
      </c>
    </row>
    <row r="4" spans="1:7" ht="20.25" customHeight="1">
      <c r="A4" s="133" t="s">
        <v>169</v>
      </c>
      <c r="B4" s="134"/>
      <c r="C4" s="140" t="s">
        <v>55</v>
      </c>
      <c r="D4" s="135" t="s">
        <v>75</v>
      </c>
      <c r="E4" s="136"/>
      <c r="F4" s="137"/>
      <c r="G4" s="142" t="s">
        <v>76</v>
      </c>
    </row>
    <row r="5" spans="1:7" ht="20.25" customHeight="1">
      <c r="A5" s="83" t="s">
        <v>72</v>
      </c>
      <c r="B5" s="83" t="s">
        <v>73</v>
      </c>
      <c r="C5" s="141"/>
      <c r="D5" s="71" t="s">
        <v>57</v>
      </c>
      <c r="E5" s="71" t="s">
        <v>170</v>
      </c>
      <c r="F5" s="71" t="s">
        <v>171</v>
      </c>
      <c r="G5" s="143"/>
    </row>
    <row r="6" spans="1:7" ht="15" customHeight="1">
      <c r="A6" s="35" t="s">
        <v>82</v>
      </c>
      <c r="B6" s="35" t="s">
        <v>83</v>
      </c>
      <c r="C6" s="35" t="s">
        <v>84</v>
      </c>
      <c r="D6" s="35" t="s">
        <v>85</v>
      </c>
      <c r="E6" s="35" t="s">
        <v>86</v>
      </c>
      <c r="F6" s="35" t="s">
        <v>87</v>
      </c>
      <c r="G6" s="35" t="s">
        <v>88</v>
      </c>
    </row>
    <row r="7" spans="1:7" ht="18" customHeight="1">
      <c r="A7" s="16" t="s">
        <v>97</v>
      </c>
      <c r="B7" s="16" t="s">
        <v>98</v>
      </c>
      <c r="C7" s="47">
        <v>36711076</v>
      </c>
      <c r="D7" s="47">
        <v>36711076</v>
      </c>
      <c r="E7" s="47">
        <v>35137308</v>
      </c>
      <c r="F7" s="47">
        <v>1573768</v>
      </c>
      <c r="G7" s="47"/>
    </row>
    <row r="8" spans="1:7" ht="18" customHeight="1">
      <c r="A8" s="74" t="s">
        <v>99</v>
      </c>
      <c r="B8" s="74" t="s">
        <v>100</v>
      </c>
      <c r="C8" s="47">
        <v>36711076</v>
      </c>
      <c r="D8" s="47">
        <v>36711076</v>
      </c>
      <c r="E8" s="47">
        <v>35137308</v>
      </c>
      <c r="F8" s="47">
        <v>1573768</v>
      </c>
      <c r="G8" s="47"/>
    </row>
    <row r="9" spans="1:7" ht="18" customHeight="1">
      <c r="A9" s="84" t="s">
        <v>101</v>
      </c>
      <c r="B9" s="84" t="s">
        <v>102</v>
      </c>
      <c r="C9" s="47">
        <v>36711076</v>
      </c>
      <c r="D9" s="47">
        <v>36711076</v>
      </c>
      <c r="E9" s="47">
        <v>35137308</v>
      </c>
      <c r="F9" s="47">
        <v>1573768</v>
      </c>
      <c r="G9" s="47"/>
    </row>
    <row r="10" spans="1:7" ht="18" customHeight="1">
      <c r="A10" s="16" t="s">
        <v>103</v>
      </c>
      <c r="B10" s="16" t="s">
        <v>104</v>
      </c>
      <c r="C10" s="47">
        <v>8470714.1300000008</v>
      </c>
      <c r="D10" s="47">
        <v>8470714.1300000008</v>
      </c>
      <c r="E10" s="47">
        <v>8336714.1299999999</v>
      </c>
      <c r="F10" s="47">
        <v>134000</v>
      </c>
      <c r="G10" s="47"/>
    </row>
    <row r="11" spans="1:7" ht="18" customHeight="1">
      <c r="A11" s="74" t="s">
        <v>105</v>
      </c>
      <c r="B11" s="74" t="s">
        <v>106</v>
      </c>
      <c r="C11" s="47">
        <v>8202447</v>
      </c>
      <c r="D11" s="47">
        <v>8202447</v>
      </c>
      <c r="E11" s="47">
        <v>8068447</v>
      </c>
      <c r="F11" s="47">
        <v>134000</v>
      </c>
      <c r="G11" s="47"/>
    </row>
    <row r="12" spans="1:7" ht="18" customHeight="1">
      <c r="A12" s="84" t="s">
        <v>107</v>
      </c>
      <c r="B12" s="84" t="s">
        <v>108</v>
      </c>
      <c r="C12" s="47">
        <v>3252661</v>
      </c>
      <c r="D12" s="47">
        <v>3252661</v>
      </c>
      <c r="E12" s="47">
        <v>3118661</v>
      </c>
      <c r="F12" s="47">
        <v>134000</v>
      </c>
      <c r="G12" s="47"/>
    </row>
    <row r="13" spans="1:7" ht="18" customHeight="1">
      <c r="A13" s="84" t="s">
        <v>109</v>
      </c>
      <c r="B13" s="84" t="s">
        <v>110</v>
      </c>
      <c r="C13" s="47">
        <v>4949786</v>
      </c>
      <c r="D13" s="47">
        <v>4949786</v>
      </c>
      <c r="E13" s="47">
        <v>4949786</v>
      </c>
      <c r="F13" s="47"/>
      <c r="G13" s="47"/>
    </row>
    <row r="14" spans="1:7" ht="18" customHeight="1">
      <c r="A14" s="74" t="s">
        <v>111</v>
      </c>
      <c r="B14" s="74" t="s">
        <v>112</v>
      </c>
      <c r="C14" s="47">
        <v>51714</v>
      </c>
      <c r="D14" s="47">
        <v>51714</v>
      </c>
      <c r="E14" s="47">
        <v>51714</v>
      </c>
      <c r="F14" s="47"/>
      <c r="G14" s="47"/>
    </row>
    <row r="15" spans="1:7" ht="18" customHeight="1">
      <c r="A15" s="84" t="s">
        <v>113</v>
      </c>
      <c r="B15" s="84" t="s">
        <v>114</v>
      </c>
      <c r="C15" s="47">
        <v>51714</v>
      </c>
      <c r="D15" s="47">
        <v>51714</v>
      </c>
      <c r="E15" s="47">
        <v>51714</v>
      </c>
      <c r="F15" s="47"/>
      <c r="G15" s="47"/>
    </row>
    <row r="16" spans="1:7" ht="18" customHeight="1">
      <c r="A16" s="74" t="s">
        <v>115</v>
      </c>
      <c r="B16" s="74" t="s">
        <v>116</v>
      </c>
      <c r="C16" s="47">
        <v>216553.13</v>
      </c>
      <c r="D16" s="47">
        <v>216553.13</v>
      </c>
      <c r="E16" s="47">
        <v>216553.13</v>
      </c>
      <c r="F16" s="47"/>
      <c r="G16" s="47"/>
    </row>
    <row r="17" spans="1:7" ht="18" customHeight="1">
      <c r="A17" s="84" t="s">
        <v>117</v>
      </c>
      <c r="B17" s="84" t="s">
        <v>116</v>
      </c>
      <c r="C17" s="47">
        <v>216553.13</v>
      </c>
      <c r="D17" s="47">
        <v>216553.13</v>
      </c>
      <c r="E17" s="47">
        <v>216553.13</v>
      </c>
      <c r="F17" s="47"/>
      <c r="G17" s="47"/>
    </row>
    <row r="18" spans="1:7" ht="18" customHeight="1">
      <c r="A18" s="16" t="s">
        <v>118</v>
      </c>
      <c r="B18" s="16" t="s">
        <v>119</v>
      </c>
      <c r="C18" s="47">
        <v>4443880.68</v>
      </c>
      <c r="D18" s="47">
        <v>4443880.68</v>
      </c>
      <c r="E18" s="47">
        <v>4443880.68</v>
      </c>
      <c r="F18" s="47"/>
      <c r="G18" s="47"/>
    </row>
    <row r="19" spans="1:7" ht="18" customHeight="1">
      <c r="A19" s="74" t="s">
        <v>120</v>
      </c>
      <c r="B19" s="74" t="s">
        <v>121</v>
      </c>
      <c r="C19" s="47">
        <v>4443880.68</v>
      </c>
      <c r="D19" s="47">
        <v>4443880.68</v>
      </c>
      <c r="E19" s="47">
        <v>4443880.68</v>
      </c>
      <c r="F19" s="47"/>
      <c r="G19" s="47"/>
    </row>
    <row r="20" spans="1:7" ht="18" customHeight="1">
      <c r="A20" s="84" t="s">
        <v>122</v>
      </c>
      <c r="B20" s="84" t="s">
        <v>123</v>
      </c>
      <c r="C20" s="47">
        <v>2829059.03</v>
      </c>
      <c r="D20" s="47">
        <v>2829059.03</v>
      </c>
      <c r="E20" s="47">
        <v>2829059.03</v>
      </c>
      <c r="F20" s="47"/>
      <c r="G20" s="47"/>
    </row>
    <row r="21" spans="1:7" ht="18" customHeight="1">
      <c r="A21" s="84" t="s">
        <v>124</v>
      </c>
      <c r="B21" s="84" t="s">
        <v>125</v>
      </c>
      <c r="C21" s="47">
        <v>1424408.05</v>
      </c>
      <c r="D21" s="47">
        <v>1424408.05</v>
      </c>
      <c r="E21" s="47">
        <v>1424408.05</v>
      </c>
      <c r="F21" s="47"/>
      <c r="G21" s="47"/>
    </row>
    <row r="22" spans="1:7" ht="18" customHeight="1">
      <c r="A22" s="84" t="s">
        <v>126</v>
      </c>
      <c r="B22" s="84" t="s">
        <v>127</v>
      </c>
      <c r="C22" s="47">
        <v>190413.6</v>
      </c>
      <c r="D22" s="47">
        <v>190413.6</v>
      </c>
      <c r="E22" s="47">
        <v>190413.6</v>
      </c>
      <c r="F22" s="47"/>
      <c r="G22" s="47"/>
    </row>
    <row r="23" spans="1:7" ht="18" customHeight="1">
      <c r="A23" s="16" t="s">
        <v>128</v>
      </c>
      <c r="B23" s="16" t="s">
        <v>129</v>
      </c>
      <c r="C23" s="47">
        <v>4446739.32</v>
      </c>
      <c r="D23" s="47">
        <v>4446739.32</v>
      </c>
      <c r="E23" s="47">
        <v>4446739.32</v>
      </c>
      <c r="F23" s="47"/>
      <c r="G23" s="47"/>
    </row>
    <row r="24" spans="1:7" ht="18" customHeight="1">
      <c r="A24" s="74" t="s">
        <v>130</v>
      </c>
      <c r="B24" s="74" t="s">
        <v>131</v>
      </c>
      <c r="C24" s="47">
        <v>4446739.32</v>
      </c>
      <c r="D24" s="47">
        <v>4446739.32</v>
      </c>
      <c r="E24" s="47">
        <v>4446739.32</v>
      </c>
      <c r="F24" s="47"/>
      <c r="G24" s="47"/>
    </row>
    <row r="25" spans="1:7" ht="18" customHeight="1">
      <c r="A25" s="84" t="s">
        <v>132</v>
      </c>
      <c r="B25" s="84" t="s">
        <v>133</v>
      </c>
      <c r="C25" s="47">
        <v>4446739.32</v>
      </c>
      <c r="D25" s="47">
        <v>4446739.32</v>
      </c>
      <c r="E25" s="47">
        <v>4446739.32</v>
      </c>
      <c r="F25" s="47"/>
      <c r="G25" s="47"/>
    </row>
    <row r="26" spans="1:7" ht="18" customHeight="1">
      <c r="A26" s="138" t="s">
        <v>172</v>
      </c>
      <c r="B26" s="139" t="s">
        <v>172</v>
      </c>
      <c r="C26" s="47">
        <v>54072410.130000003</v>
      </c>
      <c r="D26" s="47">
        <v>54072410.130000003</v>
      </c>
      <c r="E26" s="47">
        <v>52364642.130000003</v>
      </c>
      <c r="F26" s="47">
        <v>1707768</v>
      </c>
      <c r="G26" s="47"/>
    </row>
  </sheetData>
  <mergeCells count="6">
    <mergeCell ref="A2:G2"/>
    <mergeCell ref="A4:B4"/>
    <mergeCell ref="D4:F4"/>
    <mergeCell ref="A26:B26"/>
    <mergeCell ref="C4:C5"/>
    <mergeCell ref="G4:G5"/>
  </mergeCells>
  <phoneticPr fontId="19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F8"/>
  <sheetViews>
    <sheetView showZeros="0" workbookViewId="0">
      <selection activeCell="A8" sqref="A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5"/>
      <c r="B1" s="25"/>
      <c r="C1" s="25"/>
      <c r="D1" s="25"/>
      <c r="E1" s="24"/>
      <c r="F1" s="81" t="s">
        <v>173</v>
      </c>
    </row>
    <row r="2" spans="1:6" ht="41.25" customHeight="1">
      <c r="A2" s="144" t="str">
        <f>"2025"&amp;"年一般公共预算“三公”经费支出预算表"</f>
        <v>2025年一般公共预算“三公”经费支出预算表</v>
      </c>
      <c r="B2" s="145"/>
      <c r="C2" s="145"/>
      <c r="D2" s="145"/>
      <c r="E2" s="146"/>
      <c r="F2" s="145"/>
    </row>
    <row r="3" spans="1:6" ht="14.25" customHeight="1">
      <c r="A3" s="147" t="str">
        <f>"单位名称："&amp;"嵩明县杨林镇中心学校"</f>
        <v>单位名称：嵩明县杨林镇中心学校</v>
      </c>
      <c r="B3" s="148"/>
      <c r="D3" s="25"/>
      <c r="E3" s="24"/>
      <c r="F3" s="37" t="s">
        <v>1</v>
      </c>
    </row>
    <row r="4" spans="1:6" ht="27" customHeight="1">
      <c r="A4" s="149" t="s">
        <v>174</v>
      </c>
      <c r="B4" s="149" t="s">
        <v>175</v>
      </c>
      <c r="C4" s="109" t="s">
        <v>176</v>
      </c>
      <c r="D4" s="149"/>
      <c r="E4" s="150"/>
      <c r="F4" s="149" t="s">
        <v>177</v>
      </c>
    </row>
    <row r="5" spans="1:6" ht="28.5" customHeight="1">
      <c r="A5" s="151"/>
      <c r="B5" s="152"/>
      <c r="C5" s="27" t="s">
        <v>57</v>
      </c>
      <c r="D5" s="27" t="s">
        <v>178</v>
      </c>
      <c r="E5" s="27" t="s">
        <v>179</v>
      </c>
      <c r="F5" s="153"/>
    </row>
    <row r="6" spans="1:6" ht="17.25" customHeight="1">
      <c r="A6" s="31" t="s">
        <v>82</v>
      </c>
      <c r="B6" s="31" t="s">
        <v>83</v>
      </c>
      <c r="C6" s="31" t="s">
        <v>84</v>
      </c>
      <c r="D6" s="31" t="s">
        <v>85</v>
      </c>
      <c r="E6" s="31" t="s">
        <v>86</v>
      </c>
      <c r="F6" s="31" t="s">
        <v>87</v>
      </c>
    </row>
    <row r="7" spans="1:6" ht="17.25" customHeight="1">
      <c r="A7" s="47"/>
      <c r="B7" s="47"/>
      <c r="C7" s="47"/>
      <c r="D7" s="47"/>
      <c r="E7" s="47"/>
      <c r="F7" s="47"/>
    </row>
    <row r="8" spans="1:6" ht="14.25" customHeight="1">
      <c r="A8" s="82" t="s">
        <v>180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9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X38"/>
  <sheetViews>
    <sheetView showZeros="0" topLeftCell="A7" workbookViewId="0">
      <selection activeCell="I9" sqref="I9:I37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75"/>
      <c r="C1" s="77"/>
      <c r="E1" s="78"/>
      <c r="F1" s="78"/>
      <c r="G1" s="78"/>
      <c r="H1" s="78"/>
      <c r="I1" s="50"/>
      <c r="J1" s="50"/>
      <c r="K1" s="50"/>
      <c r="L1" s="50"/>
      <c r="M1" s="50"/>
      <c r="N1" s="50"/>
      <c r="R1" s="50"/>
      <c r="V1" s="77"/>
      <c r="X1" s="2" t="s">
        <v>181</v>
      </c>
    </row>
    <row r="2" spans="1:24" ht="45.75" customHeight="1">
      <c r="A2" s="154" t="str">
        <f>"2025"&amp;"年部门基本支出预算表"</f>
        <v>2025年部门基本支出预算表</v>
      </c>
      <c r="B2" s="155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  <c r="P2" s="155"/>
      <c r="Q2" s="155"/>
      <c r="R2" s="154"/>
      <c r="S2" s="154"/>
      <c r="T2" s="154"/>
      <c r="U2" s="154"/>
      <c r="V2" s="154"/>
      <c r="W2" s="154"/>
      <c r="X2" s="154"/>
    </row>
    <row r="3" spans="1:24" ht="18.75" customHeight="1">
      <c r="A3" s="156" t="str">
        <f>"单位名称："&amp;"嵩明县杨林镇中心学校"</f>
        <v>单位名称：嵩明县杨林镇中心学校</v>
      </c>
      <c r="B3" s="157"/>
      <c r="C3" s="158"/>
      <c r="D3" s="158"/>
      <c r="E3" s="158"/>
      <c r="F3" s="158"/>
      <c r="G3" s="158"/>
      <c r="H3" s="158"/>
      <c r="I3" s="51"/>
      <c r="J3" s="51"/>
      <c r="K3" s="51"/>
      <c r="L3" s="51"/>
      <c r="M3" s="51"/>
      <c r="N3" s="51"/>
      <c r="O3" s="4"/>
      <c r="P3" s="4"/>
      <c r="Q3" s="4"/>
      <c r="R3" s="51"/>
      <c r="V3" s="77"/>
      <c r="X3" s="2" t="s">
        <v>1</v>
      </c>
    </row>
    <row r="4" spans="1:24" ht="18" customHeight="1">
      <c r="A4" s="168" t="s">
        <v>182</v>
      </c>
      <c r="B4" s="168" t="s">
        <v>183</v>
      </c>
      <c r="C4" s="168" t="s">
        <v>184</v>
      </c>
      <c r="D4" s="168" t="s">
        <v>185</v>
      </c>
      <c r="E4" s="168" t="s">
        <v>186</v>
      </c>
      <c r="F4" s="168" t="s">
        <v>187</v>
      </c>
      <c r="G4" s="168" t="s">
        <v>188</v>
      </c>
      <c r="H4" s="168" t="s">
        <v>189</v>
      </c>
      <c r="I4" s="135" t="s">
        <v>190</v>
      </c>
      <c r="J4" s="159" t="s">
        <v>190</v>
      </c>
      <c r="K4" s="159"/>
      <c r="L4" s="159"/>
      <c r="M4" s="159"/>
      <c r="N4" s="159"/>
      <c r="O4" s="136"/>
      <c r="P4" s="136"/>
      <c r="Q4" s="136"/>
      <c r="R4" s="160" t="s">
        <v>61</v>
      </c>
      <c r="S4" s="159" t="s">
        <v>62</v>
      </c>
      <c r="T4" s="159"/>
      <c r="U4" s="159"/>
      <c r="V4" s="159"/>
      <c r="W4" s="159"/>
      <c r="X4" s="161"/>
    </row>
    <row r="5" spans="1:24" ht="18" customHeight="1">
      <c r="A5" s="169"/>
      <c r="B5" s="170"/>
      <c r="C5" s="172"/>
      <c r="D5" s="169"/>
      <c r="E5" s="169"/>
      <c r="F5" s="169"/>
      <c r="G5" s="169"/>
      <c r="H5" s="169"/>
      <c r="I5" s="140" t="s">
        <v>191</v>
      </c>
      <c r="J5" s="135" t="s">
        <v>58</v>
      </c>
      <c r="K5" s="159"/>
      <c r="L5" s="159"/>
      <c r="M5" s="159"/>
      <c r="N5" s="161"/>
      <c r="O5" s="162" t="s">
        <v>192</v>
      </c>
      <c r="P5" s="136"/>
      <c r="Q5" s="137"/>
      <c r="R5" s="168" t="s">
        <v>61</v>
      </c>
      <c r="S5" s="135" t="s">
        <v>62</v>
      </c>
      <c r="T5" s="160" t="s">
        <v>64</v>
      </c>
      <c r="U5" s="159" t="s">
        <v>62</v>
      </c>
      <c r="V5" s="160" t="s">
        <v>66</v>
      </c>
      <c r="W5" s="160" t="s">
        <v>67</v>
      </c>
      <c r="X5" s="163" t="s">
        <v>68</v>
      </c>
    </row>
    <row r="6" spans="1:24" ht="19.5" customHeight="1">
      <c r="A6" s="170"/>
      <c r="B6" s="170"/>
      <c r="C6" s="170"/>
      <c r="D6" s="170"/>
      <c r="E6" s="170"/>
      <c r="F6" s="170"/>
      <c r="G6" s="170"/>
      <c r="H6" s="170"/>
      <c r="I6" s="170"/>
      <c r="J6" s="173" t="s">
        <v>193</v>
      </c>
      <c r="K6" s="168" t="s">
        <v>194</v>
      </c>
      <c r="L6" s="168" t="s">
        <v>195</v>
      </c>
      <c r="M6" s="168" t="s">
        <v>196</v>
      </c>
      <c r="N6" s="168" t="s">
        <v>197</v>
      </c>
      <c r="O6" s="168" t="s">
        <v>58</v>
      </c>
      <c r="P6" s="168" t="s">
        <v>59</v>
      </c>
      <c r="Q6" s="168" t="s">
        <v>60</v>
      </c>
      <c r="R6" s="170"/>
      <c r="S6" s="168" t="s">
        <v>57</v>
      </c>
      <c r="T6" s="168" t="s">
        <v>64</v>
      </c>
      <c r="U6" s="168" t="s">
        <v>198</v>
      </c>
      <c r="V6" s="168" t="s">
        <v>66</v>
      </c>
      <c r="W6" s="168" t="s">
        <v>67</v>
      </c>
      <c r="X6" s="168" t="s">
        <v>68</v>
      </c>
    </row>
    <row r="7" spans="1:24" ht="37.5" customHeight="1">
      <c r="A7" s="171"/>
      <c r="B7" s="141"/>
      <c r="C7" s="171"/>
      <c r="D7" s="171"/>
      <c r="E7" s="171"/>
      <c r="F7" s="171"/>
      <c r="G7" s="171"/>
      <c r="H7" s="171"/>
      <c r="I7" s="171"/>
      <c r="J7" s="174" t="s">
        <v>57</v>
      </c>
      <c r="K7" s="175" t="s">
        <v>199</v>
      </c>
      <c r="L7" s="175" t="s">
        <v>195</v>
      </c>
      <c r="M7" s="175" t="s">
        <v>196</v>
      </c>
      <c r="N7" s="175" t="s">
        <v>197</v>
      </c>
      <c r="O7" s="175" t="s">
        <v>195</v>
      </c>
      <c r="P7" s="175" t="s">
        <v>196</v>
      </c>
      <c r="Q7" s="175" t="s">
        <v>197</v>
      </c>
      <c r="R7" s="175" t="s">
        <v>61</v>
      </c>
      <c r="S7" s="175" t="s">
        <v>57</v>
      </c>
      <c r="T7" s="175" t="s">
        <v>64</v>
      </c>
      <c r="U7" s="175" t="s">
        <v>198</v>
      </c>
      <c r="V7" s="175" t="s">
        <v>66</v>
      </c>
      <c r="W7" s="175" t="s">
        <v>67</v>
      </c>
      <c r="X7" s="175" t="s">
        <v>68</v>
      </c>
    </row>
    <row r="8" spans="1:24" ht="14.25" customHeight="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9">
        <v>21</v>
      </c>
      <c r="V8" s="19">
        <v>22</v>
      </c>
      <c r="W8" s="19">
        <v>23</v>
      </c>
      <c r="X8" s="19">
        <v>24</v>
      </c>
    </row>
    <row r="9" spans="1:24" ht="20.25" customHeight="1">
      <c r="A9" s="79" t="s">
        <v>200</v>
      </c>
      <c r="B9" s="79" t="s">
        <v>70</v>
      </c>
      <c r="C9" s="79" t="s">
        <v>201</v>
      </c>
      <c r="D9" s="79" t="s">
        <v>202</v>
      </c>
      <c r="E9" s="79" t="s">
        <v>101</v>
      </c>
      <c r="F9" s="79" t="s">
        <v>102</v>
      </c>
      <c r="G9" s="79" t="s">
        <v>203</v>
      </c>
      <c r="H9" s="79" t="s">
        <v>204</v>
      </c>
      <c r="I9" s="47">
        <v>13397676</v>
      </c>
      <c r="J9" s="47">
        <v>13397676</v>
      </c>
      <c r="K9" s="47"/>
      <c r="L9" s="47"/>
      <c r="M9" s="62">
        <v>13397676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20.25" customHeight="1">
      <c r="A10" s="79" t="s">
        <v>200</v>
      </c>
      <c r="B10" s="79" t="s">
        <v>70</v>
      </c>
      <c r="C10" s="79" t="s">
        <v>201</v>
      </c>
      <c r="D10" s="79" t="s">
        <v>202</v>
      </c>
      <c r="E10" s="79" t="s">
        <v>101</v>
      </c>
      <c r="F10" s="79" t="s">
        <v>102</v>
      </c>
      <c r="G10" s="79" t="s">
        <v>205</v>
      </c>
      <c r="H10" s="79" t="s">
        <v>206</v>
      </c>
      <c r="I10" s="47">
        <v>2424288</v>
      </c>
      <c r="J10" s="47">
        <v>2424288</v>
      </c>
      <c r="K10" s="80"/>
      <c r="L10" s="80"/>
      <c r="M10" s="62">
        <v>2424288</v>
      </c>
      <c r="N10" s="80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0.25" customHeight="1">
      <c r="A11" s="79" t="s">
        <v>200</v>
      </c>
      <c r="B11" s="79" t="s">
        <v>70</v>
      </c>
      <c r="C11" s="79" t="s">
        <v>201</v>
      </c>
      <c r="D11" s="79" t="s">
        <v>202</v>
      </c>
      <c r="E11" s="79" t="s">
        <v>101</v>
      </c>
      <c r="F11" s="79" t="s">
        <v>102</v>
      </c>
      <c r="G11" s="79" t="s">
        <v>205</v>
      </c>
      <c r="H11" s="79" t="s">
        <v>206</v>
      </c>
      <c r="I11" s="47">
        <v>64800</v>
      </c>
      <c r="J11" s="47">
        <v>64800</v>
      </c>
      <c r="K11" s="80"/>
      <c r="L11" s="80"/>
      <c r="M11" s="62">
        <v>64800</v>
      </c>
      <c r="N11" s="80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0.25" customHeight="1">
      <c r="A12" s="79" t="s">
        <v>200</v>
      </c>
      <c r="B12" s="79" t="s">
        <v>70</v>
      </c>
      <c r="C12" s="79" t="s">
        <v>201</v>
      </c>
      <c r="D12" s="79" t="s">
        <v>202</v>
      </c>
      <c r="E12" s="79" t="s">
        <v>101</v>
      </c>
      <c r="F12" s="79" t="s">
        <v>102</v>
      </c>
      <c r="G12" s="79" t="s">
        <v>205</v>
      </c>
      <c r="H12" s="79" t="s">
        <v>206</v>
      </c>
      <c r="I12" s="47">
        <v>1253800</v>
      </c>
      <c r="J12" s="47">
        <v>1253800</v>
      </c>
      <c r="K12" s="80"/>
      <c r="L12" s="80"/>
      <c r="M12" s="62">
        <v>1253800</v>
      </c>
      <c r="N12" s="80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20.25" customHeight="1">
      <c r="A13" s="79" t="s">
        <v>200</v>
      </c>
      <c r="B13" s="79" t="s">
        <v>70</v>
      </c>
      <c r="C13" s="79" t="s">
        <v>201</v>
      </c>
      <c r="D13" s="79" t="s">
        <v>202</v>
      </c>
      <c r="E13" s="79" t="s">
        <v>101</v>
      </c>
      <c r="F13" s="79" t="s">
        <v>102</v>
      </c>
      <c r="G13" s="79" t="s">
        <v>207</v>
      </c>
      <c r="H13" s="79" t="s">
        <v>208</v>
      </c>
      <c r="I13" s="47">
        <v>1116473</v>
      </c>
      <c r="J13" s="47">
        <v>1116473</v>
      </c>
      <c r="K13" s="80"/>
      <c r="L13" s="80"/>
      <c r="M13" s="62">
        <v>1116473</v>
      </c>
      <c r="N13" s="80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0.25" customHeight="1">
      <c r="A14" s="79" t="s">
        <v>200</v>
      </c>
      <c r="B14" s="79" t="s">
        <v>70</v>
      </c>
      <c r="C14" s="79" t="s">
        <v>201</v>
      </c>
      <c r="D14" s="79" t="s">
        <v>202</v>
      </c>
      <c r="E14" s="79" t="s">
        <v>101</v>
      </c>
      <c r="F14" s="79" t="s">
        <v>102</v>
      </c>
      <c r="G14" s="79" t="s">
        <v>207</v>
      </c>
      <c r="H14" s="79" t="s">
        <v>208</v>
      </c>
      <c r="I14" s="47">
        <v>12737</v>
      </c>
      <c r="J14" s="47">
        <v>12737</v>
      </c>
      <c r="K14" s="80"/>
      <c r="L14" s="80"/>
      <c r="M14" s="62">
        <v>12737</v>
      </c>
      <c r="N14" s="80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ht="20.25" customHeight="1">
      <c r="A15" s="79" t="s">
        <v>200</v>
      </c>
      <c r="B15" s="79" t="s">
        <v>70</v>
      </c>
      <c r="C15" s="79" t="s">
        <v>201</v>
      </c>
      <c r="D15" s="79" t="s">
        <v>202</v>
      </c>
      <c r="E15" s="79" t="s">
        <v>101</v>
      </c>
      <c r="F15" s="79" t="s">
        <v>102</v>
      </c>
      <c r="G15" s="79" t="s">
        <v>209</v>
      </c>
      <c r="H15" s="79" t="s">
        <v>210</v>
      </c>
      <c r="I15" s="47">
        <v>2448000</v>
      </c>
      <c r="J15" s="47">
        <v>2448000</v>
      </c>
      <c r="K15" s="80"/>
      <c r="L15" s="80"/>
      <c r="M15" s="62">
        <v>2448000</v>
      </c>
      <c r="N15" s="80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20.25" customHeight="1">
      <c r="A16" s="79" t="s">
        <v>200</v>
      </c>
      <c r="B16" s="79" t="s">
        <v>70</v>
      </c>
      <c r="C16" s="79" t="s">
        <v>201</v>
      </c>
      <c r="D16" s="79" t="s">
        <v>202</v>
      </c>
      <c r="E16" s="79" t="s">
        <v>101</v>
      </c>
      <c r="F16" s="79" t="s">
        <v>102</v>
      </c>
      <c r="G16" s="79" t="s">
        <v>209</v>
      </c>
      <c r="H16" s="79" t="s">
        <v>210</v>
      </c>
      <c r="I16" s="47">
        <v>5434560</v>
      </c>
      <c r="J16" s="47">
        <v>5434560</v>
      </c>
      <c r="K16" s="80"/>
      <c r="L16" s="80"/>
      <c r="M16" s="62">
        <v>5434560</v>
      </c>
      <c r="N16" s="80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20.25" customHeight="1">
      <c r="A17" s="79" t="s">
        <v>200</v>
      </c>
      <c r="B17" s="79" t="s">
        <v>70</v>
      </c>
      <c r="C17" s="79" t="s">
        <v>201</v>
      </c>
      <c r="D17" s="79" t="s">
        <v>202</v>
      </c>
      <c r="E17" s="79" t="s">
        <v>101</v>
      </c>
      <c r="F17" s="79" t="s">
        <v>102</v>
      </c>
      <c r="G17" s="79" t="s">
        <v>209</v>
      </c>
      <c r="H17" s="79" t="s">
        <v>210</v>
      </c>
      <c r="I17" s="47">
        <v>2724852</v>
      </c>
      <c r="J17" s="47">
        <v>2724852</v>
      </c>
      <c r="K17" s="80"/>
      <c r="L17" s="80"/>
      <c r="M17" s="62">
        <v>2724852</v>
      </c>
      <c r="N17" s="80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20.25" customHeight="1">
      <c r="A18" s="79" t="s">
        <v>200</v>
      </c>
      <c r="B18" s="79" t="s">
        <v>70</v>
      </c>
      <c r="C18" s="79" t="s">
        <v>201</v>
      </c>
      <c r="D18" s="79" t="s">
        <v>202</v>
      </c>
      <c r="E18" s="79" t="s">
        <v>101</v>
      </c>
      <c r="F18" s="79" t="s">
        <v>102</v>
      </c>
      <c r="G18" s="79" t="s">
        <v>209</v>
      </c>
      <c r="H18" s="79" t="s">
        <v>210</v>
      </c>
      <c r="I18" s="47">
        <v>29302</v>
      </c>
      <c r="J18" s="47">
        <v>29302</v>
      </c>
      <c r="K18" s="80"/>
      <c r="L18" s="80"/>
      <c r="M18" s="62">
        <v>29302</v>
      </c>
      <c r="N18" s="80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20.25" customHeight="1">
      <c r="A19" s="79" t="s">
        <v>200</v>
      </c>
      <c r="B19" s="79" t="s">
        <v>70</v>
      </c>
      <c r="C19" s="79" t="s">
        <v>201</v>
      </c>
      <c r="D19" s="79" t="s">
        <v>202</v>
      </c>
      <c r="E19" s="79" t="s">
        <v>101</v>
      </c>
      <c r="F19" s="79" t="s">
        <v>102</v>
      </c>
      <c r="G19" s="79" t="s">
        <v>209</v>
      </c>
      <c r="H19" s="79" t="s">
        <v>210</v>
      </c>
      <c r="I19" s="47">
        <v>4941300</v>
      </c>
      <c r="J19" s="47">
        <v>4941300</v>
      </c>
      <c r="K19" s="80"/>
      <c r="L19" s="80"/>
      <c r="M19" s="62">
        <v>4941300</v>
      </c>
      <c r="N19" s="80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ht="20.25" customHeight="1">
      <c r="A20" s="79" t="s">
        <v>200</v>
      </c>
      <c r="B20" s="79" t="s">
        <v>70</v>
      </c>
      <c r="C20" s="79" t="s">
        <v>211</v>
      </c>
      <c r="D20" s="79" t="s">
        <v>212</v>
      </c>
      <c r="E20" s="79" t="s">
        <v>109</v>
      </c>
      <c r="F20" s="79" t="s">
        <v>110</v>
      </c>
      <c r="G20" s="79" t="s">
        <v>213</v>
      </c>
      <c r="H20" s="79" t="s">
        <v>214</v>
      </c>
      <c r="I20" s="47">
        <v>4949786</v>
      </c>
      <c r="J20" s="47">
        <v>4949786</v>
      </c>
      <c r="K20" s="80"/>
      <c r="L20" s="80"/>
      <c r="M20" s="62">
        <v>4949786</v>
      </c>
      <c r="N20" s="80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20.25" customHeight="1">
      <c r="A21" s="79" t="s">
        <v>200</v>
      </c>
      <c r="B21" s="79" t="s">
        <v>70</v>
      </c>
      <c r="C21" s="79" t="s">
        <v>211</v>
      </c>
      <c r="D21" s="79" t="s">
        <v>212</v>
      </c>
      <c r="E21" s="79" t="s">
        <v>122</v>
      </c>
      <c r="F21" s="79" t="s">
        <v>123</v>
      </c>
      <c r="G21" s="79" t="s">
        <v>215</v>
      </c>
      <c r="H21" s="79" t="s">
        <v>216</v>
      </c>
      <c r="I21" s="47">
        <v>578494.31000000006</v>
      </c>
      <c r="J21" s="47">
        <v>578494.31000000006</v>
      </c>
      <c r="K21" s="80"/>
      <c r="L21" s="80"/>
      <c r="M21" s="62">
        <v>578494.31000000006</v>
      </c>
      <c r="N21" s="80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ht="20.25" customHeight="1">
      <c r="A22" s="79" t="s">
        <v>200</v>
      </c>
      <c r="B22" s="79" t="s">
        <v>70</v>
      </c>
      <c r="C22" s="79" t="s">
        <v>211</v>
      </c>
      <c r="D22" s="79" t="s">
        <v>212</v>
      </c>
      <c r="E22" s="79" t="s">
        <v>122</v>
      </c>
      <c r="F22" s="79" t="s">
        <v>123</v>
      </c>
      <c r="G22" s="79" t="s">
        <v>215</v>
      </c>
      <c r="H22" s="79" t="s">
        <v>216</v>
      </c>
      <c r="I22" s="47">
        <v>2250564.7200000002</v>
      </c>
      <c r="J22" s="47">
        <v>2250564.7200000002</v>
      </c>
      <c r="K22" s="80"/>
      <c r="L22" s="80"/>
      <c r="M22" s="62">
        <v>2250564.7200000002</v>
      </c>
      <c r="N22" s="80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ht="20.25" customHeight="1">
      <c r="A23" s="79" t="s">
        <v>200</v>
      </c>
      <c r="B23" s="79" t="s">
        <v>70</v>
      </c>
      <c r="C23" s="79" t="s">
        <v>211</v>
      </c>
      <c r="D23" s="79" t="s">
        <v>212</v>
      </c>
      <c r="E23" s="79" t="s">
        <v>124</v>
      </c>
      <c r="F23" s="79" t="s">
        <v>125</v>
      </c>
      <c r="G23" s="79" t="s">
        <v>217</v>
      </c>
      <c r="H23" s="79" t="s">
        <v>218</v>
      </c>
      <c r="I23" s="47">
        <v>1424408.05</v>
      </c>
      <c r="J23" s="47">
        <v>1424408.05</v>
      </c>
      <c r="K23" s="80"/>
      <c r="L23" s="80"/>
      <c r="M23" s="62">
        <v>1424408.05</v>
      </c>
      <c r="N23" s="80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ht="20.25" customHeight="1">
      <c r="A24" s="79" t="s">
        <v>200</v>
      </c>
      <c r="B24" s="79" t="s">
        <v>70</v>
      </c>
      <c r="C24" s="79" t="s">
        <v>211</v>
      </c>
      <c r="D24" s="79" t="s">
        <v>212</v>
      </c>
      <c r="E24" s="79" t="s">
        <v>117</v>
      </c>
      <c r="F24" s="79" t="s">
        <v>116</v>
      </c>
      <c r="G24" s="79" t="s">
        <v>219</v>
      </c>
      <c r="H24" s="79" t="s">
        <v>220</v>
      </c>
      <c r="I24" s="47">
        <v>216553.13</v>
      </c>
      <c r="J24" s="47">
        <v>216553.13</v>
      </c>
      <c r="K24" s="80"/>
      <c r="L24" s="80"/>
      <c r="M24" s="62">
        <v>216553.13</v>
      </c>
      <c r="N24" s="80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20.25" customHeight="1">
      <c r="A25" s="79" t="s">
        <v>200</v>
      </c>
      <c r="B25" s="79" t="s">
        <v>70</v>
      </c>
      <c r="C25" s="79" t="s">
        <v>211</v>
      </c>
      <c r="D25" s="79" t="s">
        <v>212</v>
      </c>
      <c r="E25" s="79" t="s">
        <v>126</v>
      </c>
      <c r="F25" s="79" t="s">
        <v>127</v>
      </c>
      <c r="G25" s="79" t="s">
        <v>219</v>
      </c>
      <c r="H25" s="79" t="s">
        <v>220</v>
      </c>
      <c r="I25" s="47">
        <v>58650</v>
      </c>
      <c r="J25" s="47">
        <v>58650</v>
      </c>
      <c r="K25" s="80"/>
      <c r="L25" s="80"/>
      <c r="M25" s="62">
        <v>58650</v>
      </c>
      <c r="N25" s="80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20.25" customHeight="1">
      <c r="A26" s="79" t="s">
        <v>200</v>
      </c>
      <c r="B26" s="79" t="s">
        <v>70</v>
      </c>
      <c r="C26" s="79" t="s">
        <v>211</v>
      </c>
      <c r="D26" s="79" t="s">
        <v>212</v>
      </c>
      <c r="E26" s="79" t="s">
        <v>126</v>
      </c>
      <c r="F26" s="79" t="s">
        <v>127</v>
      </c>
      <c r="G26" s="79" t="s">
        <v>219</v>
      </c>
      <c r="H26" s="79" t="s">
        <v>220</v>
      </c>
      <c r="I26" s="47">
        <v>131763.6</v>
      </c>
      <c r="J26" s="47">
        <v>131763.6</v>
      </c>
      <c r="K26" s="80"/>
      <c r="L26" s="80"/>
      <c r="M26" s="62">
        <v>131763.6</v>
      </c>
      <c r="N26" s="80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ht="20.25" customHeight="1">
      <c r="A27" s="79" t="s">
        <v>200</v>
      </c>
      <c r="B27" s="79" t="s">
        <v>70</v>
      </c>
      <c r="C27" s="79" t="s">
        <v>221</v>
      </c>
      <c r="D27" s="79" t="s">
        <v>133</v>
      </c>
      <c r="E27" s="79" t="s">
        <v>132</v>
      </c>
      <c r="F27" s="79" t="s">
        <v>133</v>
      </c>
      <c r="G27" s="79" t="s">
        <v>222</v>
      </c>
      <c r="H27" s="79" t="s">
        <v>133</v>
      </c>
      <c r="I27" s="47">
        <v>4446739.32</v>
      </c>
      <c r="J27" s="47">
        <v>4446739.32</v>
      </c>
      <c r="K27" s="80"/>
      <c r="L27" s="80"/>
      <c r="M27" s="62">
        <v>4446739.32</v>
      </c>
      <c r="N27" s="80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20.25" customHeight="1">
      <c r="A28" s="79" t="s">
        <v>200</v>
      </c>
      <c r="B28" s="79" t="s">
        <v>70</v>
      </c>
      <c r="C28" s="79" t="s">
        <v>223</v>
      </c>
      <c r="D28" s="79" t="s">
        <v>224</v>
      </c>
      <c r="E28" s="79" t="s">
        <v>113</v>
      </c>
      <c r="F28" s="79" t="s">
        <v>114</v>
      </c>
      <c r="G28" s="79" t="s">
        <v>225</v>
      </c>
      <c r="H28" s="79" t="s">
        <v>226</v>
      </c>
      <c r="I28" s="47">
        <v>51714</v>
      </c>
      <c r="J28" s="47">
        <v>51714</v>
      </c>
      <c r="K28" s="80"/>
      <c r="L28" s="80"/>
      <c r="M28" s="62">
        <v>51714</v>
      </c>
      <c r="N28" s="80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20.25" customHeight="1">
      <c r="A29" s="79" t="s">
        <v>200</v>
      </c>
      <c r="B29" s="79" t="s">
        <v>70</v>
      </c>
      <c r="C29" s="79" t="s">
        <v>227</v>
      </c>
      <c r="D29" s="79" t="s">
        <v>228</v>
      </c>
      <c r="E29" s="79" t="s">
        <v>107</v>
      </c>
      <c r="F29" s="79" t="s">
        <v>108</v>
      </c>
      <c r="G29" s="79" t="s">
        <v>229</v>
      </c>
      <c r="H29" s="79" t="s">
        <v>230</v>
      </c>
      <c r="I29" s="47">
        <v>134000</v>
      </c>
      <c r="J29" s="47">
        <v>134000</v>
      </c>
      <c r="K29" s="80"/>
      <c r="L29" s="80"/>
      <c r="M29" s="62">
        <v>134000</v>
      </c>
      <c r="N29" s="80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20.25" customHeight="1">
      <c r="A30" s="79" t="s">
        <v>200</v>
      </c>
      <c r="B30" s="79" t="s">
        <v>70</v>
      </c>
      <c r="C30" s="79" t="s">
        <v>227</v>
      </c>
      <c r="D30" s="79" t="s">
        <v>228</v>
      </c>
      <c r="E30" s="79" t="s">
        <v>101</v>
      </c>
      <c r="F30" s="79" t="s">
        <v>102</v>
      </c>
      <c r="G30" s="79" t="s">
        <v>231</v>
      </c>
      <c r="H30" s="79" t="s">
        <v>232</v>
      </c>
      <c r="I30" s="47">
        <v>447610</v>
      </c>
      <c r="J30" s="47">
        <v>447610</v>
      </c>
      <c r="K30" s="80"/>
      <c r="L30" s="80"/>
      <c r="M30" s="62">
        <v>447610</v>
      </c>
      <c r="N30" s="80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ht="20.25" customHeight="1">
      <c r="A31" s="79" t="s">
        <v>200</v>
      </c>
      <c r="B31" s="79" t="s">
        <v>70</v>
      </c>
      <c r="C31" s="79" t="s">
        <v>227</v>
      </c>
      <c r="D31" s="79" t="s">
        <v>228</v>
      </c>
      <c r="E31" s="79" t="s">
        <v>101</v>
      </c>
      <c r="F31" s="79" t="s">
        <v>102</v>
      </c>
      <c r="G31" s="79" t="s">
        <v>233</v>
      </c>
      <c r="H31" s="79" t="s">
        <v>234</v>
      </c>
      <c r="I31" s="47">
        <v>612000</v>
      </c>
      <c r="J31" s="47">
        <v>612000</v>
      </c>
      <c r="K31" s="80"/>
      <c r="L31" s="80"/>
      <c r="M31" s="62">
        <v>612000</v>
      </c>
      <c r="N31" s="80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ht="20.25" customHeight="1">
      <c r="A32" s="79" t="s">
        <v>200</v>
      </c>
      <c r="B32" s="79" t="s">
        <v>70</v>
      </c>
      <c r="C32" s="79" t="s">
        <v>235</v>
      </c>
      <c r="D32" s="79" t="s">
        <v>236</v>
      </c>
      <c r="E32" s="79" t="s">
        <v>107</v>
      </c>
      <c r="F32" s="79" t="s">
        <v>108</v>
      </c>
      <c r="G32" s="79" t="s">
        <v>237</v>
      </c>
      <c r="H32" s="79" t="s">
        <v>238</v>
      </c>
      <c r="I32" s="47">
        <v>6643</v>
      </c>
      <c r="J32" s="47">
        <v>6643</v>
      </c>
      <c r="K32" s="80"/>
      <c r="L32" s="80"/>
      <c r="M32" s="62">
        <v>6643</v>
      </c>
      <c r="N32" s="80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ht="20.25" customHeight="1">
      <c r="A33" s="79" t="s">
        <v>200</v>
      </c>
      <c r="B33" s="79" t="s">
        <v>70</v>
      </c>
      <c r="C33" s="79" t="s">
        <v>235</v>
      </c>
      <c r="D33" s="79" t="s">
        <v>236</v>
      </c>
      <c r="E33" s="79" t="s">
        <v>107</v>
      </c>
      <c r="F33" s="79" t="s">
        <v>108</v>
      </c>
      <c r="G33" s="79" t="s">
        <v>237</v>
      </c>
      <c r="H33" s="79" t="s">
        <v>238</v>
      </c>
      <c r="I33" s="47">
        <v>162560</v>
      </c>
      <c r="J33" s="47">
        <v>162560</v>
      </c>
      <c r="K33" s="80"/>
      <c r="L33" s="80"/>
      <c r="M33" s="62">
        <v>162560</v>
      </c>
      <c r="N33" s="80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20.25" customHeight="1">
      <c r="A34" s="79" t="s">
        <v>200</v>
      </c>
      <c r="B34" s="79" t="s">
        <v>70</v>
      </c>
      <c r="C34" s="79" t="s">
        <v>235</v>
      </c>
      <c r="D34" s="79" t="s">
        <v>236</v>
      </c>
      <c r="E34" s="79" t="s">
        <v>107</v>
      </c>
      <c r="F34" s="79" t="s">
        <v>108</v>
      </c>
      <c r="G34" s="79" t="s">
        <v>225</v>
      </c>
      <c r="H34" s="79" t="s">
        <v>226</v>
      </c>
      <c r="I34" s="47">
        <v>2949458</v>
      </c>
      <c r="J34" s="47">
        <v>2949458</v>
      </c>
      <c r="K34" s="80"/>
      <c r="L34" s="80"/>
      <c r="M34" s="62">
        <v>2949458</v>
      </c>
      <c r="N34" s="80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ht="20.25" customHeight="1">
      <c r="A35" s="79" t="s">
        <v>200</v>
      </c>
      <c r="B35" s="79" t="s">
        <v>70</v>
      </c>
      <c r="C35" s="79" t="s">
        <v>239</v>
      </c>
      <c r="D35" s="79" t="s">
        <v>240</v>
      </c>
      <c r="E35" s="79" t="s">
        <v>101</v>
      </c>
      <c r="F35" s="79" t="s">
        <v>102</v>
      </c>
      <c r="G35" s="79" t="s">
        <v>229</v>
      </c>
      <c r="H35" s="79" t="s">
        <v>230</v>
      </c>
      <c r="I35" s="47">
        <v>406548</v>
      </c>
      <c r="J35" s="47">
        <v>406548</v>
      </c>
      <c r="K35" s="80"/>
      <c r="L35" s="80"/>
      <c r="M35" s="62">
        <v>406548</v>
      </c>
      <c r="N35" s="80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ht="20.25" customHeight="1">
      <c r="A36" s="79" t="s">
        <v>200</v>
      </c>
      <c r="B36" s="79" t="s">
        <v>70</v>
      </c>
      <c r="C36" s="79" t="s">
        <v>241</v>
      </c>
      <c r="D36" s="79" t="s">
        <v>242</v>
      </c>
      <c r="E36" s="79" t="s">
        <v>101</v>
      </c>
      <c r="F36" s="79" t="s">
        <v>102</v>
      </c>
      <c r="G36" s="79" t="s">
        <v>243</v>
      </c>
      <c r="H36" s="79" t="s">
        <v>244</v>
      </c>
      <c r="I36" s="47">
        <v>1289520</v>
      </c>
      <c r="J36" s="47">
        <v>1289520</v>
      </c>
      <c r="K36" s="80"/>
      <c r="L36" s="80"/>
      <c r="M36" s="62">
        <v>1289520</v>
      </c>
      <c r="N36" s="80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ht="20.25" customHeight="1">
      <c r="A37" s="79" t="s">
        <v>200</v>
      </c>
      <c r="B37" s="79" t="s">
        <v>70</v>
      </c>
      <c r="C37" s="79" t="s">
        <v>245</v>
      </c>
      <c r="D37" s="79" t="s">
        <v>246</v>
      </c>
      <c r="E37" s="79" t="s">
        <v>101</v>
      </c>
      <c r="F37" s="79" t="s">
        <v>102</v>
      </c>
      <c r="G37" s="79" t="s">
        <v>247</v>
      </c>
      <c r="H37" s="79" t="s">
        <v>246</v>
      </c>
      <c r="I37" s="47">
        <v>107610</v>
      </c>
      <c r="J37" s="47">
        <v>107610</v>
      </c>
      <c r="K37" s="80"/>
      <c r="L37" s="80"/>
      <c r="M37" s="62">
        <v>107610</v>
      </c>
      <c r="N37" s="80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ht="17.25" customHeight="1">
      <c r="A38" s="164" t="s">
        <v>172</v>
      </c>
      <c r="B38" s="165"/>
      <c r="C38" s="166"/>
      <c r="D38" s="166"/>
      <c r="E38" s="166"/>
      <c r="F38" s="166"/>
      <c r="G38" s="166"/>
      <c r="H38" s="167"/>
      <c r="I38" s="47">
        <v>54072410.130000003</v>
      </c>
      <c r="J38" s="47">
        <v>54072410.130000003</v>
      </c>
      <c r="K38" s="47"/>
      <c r="L38" s="47"/>
      <c r="M38" s="62">
        <v>54072410.130000003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</sheetData>
  <mergeCells count="31">
    <mergeCell ref="X6:X7"/>
    <mergeCell ref="S6:S7"/>
    <mergeCell ref="T6:T7"/>
    <mergeCell ref="U6:U7"/>
    <mergeCell ref="V6:V7"/>
    <mergeCell ref="W6:W7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W12"/>
  <sheetViews>
    <sheetView showZeros="0" workbookViewId="0">
      <selection activeCell="I9" sqref="I9:I11"/>
    </sheetView>
  </sheetViews>
  <sheetFormatPr defaultColWidth="9.125" defaultRowHeight="14.25" customHeight="1"/>
  <cols>
    <col min="1" max="1" width="10.25" customWidth="1"/>
    <col min="2" max="2" width="18.62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75"/>
      <c r="E1" s="1"/>
      <c r="F1" s="1"/>
      <c r="G1" s="1"/>
      <c r="H1" s="1"/>
      <c r="U1" s="75"/>
      <c r="W1" s="76" t="s">
        <v>248</v>
      </c>
    </row>
    <row r="2" spans="1:23" ht="46.5" customHeight="1">
      <c r="A2" s="155" t="str">
        <f>"2025"&amp;"年部门项目支出预算表"</f>
        <v>2025年部门项目支出预算表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3" ht="13.5" customHeight="1">
      <c r="A3" s="156" t="str">
        <f>"单位名称："&amp;"嵩明县杨林镇中心学校"</f>
        <v>单位名称：嵩明县杨林镇中心学校</v>
      </c>
      <c r="B3" s="157"/>
      <c r="C3" s="157"/>
      <c r="D3" s="157"/>
      <c r="E3" s="157"/>
      <c r="F3" s="157"/>
      <c r="G3" s="157"/>
      <c r="H3" s="157"/>
      <c r="I3" s="4"/>
      <c r="J3" s="4"/>
      <c r="K3" s="4"/>
      <c r="L3" s="4"/>
      <c r="M3" s="4"/>
      <c r="N3" s="4"/>
      <c r="O3" s="4"/>
      <c r="P3" s="4"/>
      <c r="Q3" s="4"/>
      <c r="U3" s="75"/>
      <c r="W3" s="66" t="s">
        <v>1</v>
      </c>
    </row>
    <row r="4" spans="1:23" ht="21.75" customHeight="1">
      <c r="A4" s="168" t="s">
        <v>249</v>
      </c>
      <c r="B4" s="176" t="s">
        <v>184</v>
      </c>
      <c r="C4" s="168" t="s">
        <v>185</v>
      </c>
      <c r="D4" s="168" t="s">
        <v>250</v>
      </c>
      <c r="E4" s="176" t="s">
        <v>186</v>
      </c>
      <c r="F4" s="176" t="s">
        <v>187</v>
      </c>
      <c r="G4" s="176" t="s">
        <v>251</v>
      </c>
      <c r="H4" s="176" t="s">
        <v>252</v>
      </c>
      <c r="I4" s="179" t="s">
        <v>55</v>
      </c>
      <c r="J4" s="162" t="s">
        <v>253</v>
      </c>
      <c r="K4" s="136"/>
      <c r="L4" s="136"/>
      <c r="M4" s="137"/>
      <c r="N4" s="162" t="s">
        <v>192</v>
      </c>
      <c r="O4" s="136"/>
      <c r="P4" s="137"/>
      <c r="Q4" s="176" t="s">
        <v>61</v>
      </c>
      <c r="R4" s="162" t="s">
        <v>62</v>
      </c>
      <c r="S4" s="136"/>
      <c r="T4" s="136"/>
      <c r="U4" s="136"/>
      <c r="V4" s="136"/>
      <c r="W4" s="137"/>
    </row>
    <row r="5" spans="1:23" ht="21.75" customHeight="1">
      <c r="A5" s="169"/>
      <c r="B5" s="170"/>
      <c r="C5" s="169"/>
      <c r="D5" s="169"/>
      <c r="E5" s="177"/>
      <c r="F5" s="177"/>
      <c r="G5" s="177"/>
      <c r="H5" s="177"/>
      <c r="I5" s="170"/>
      <c r="J5" s="180" t="s">
        <v>58</v>
      </c>
      <c r="K5" s="142"/>
      <c r="L5" s="176" t="s">
        <v>59</v>
      </c>
      <c r="M5" s="176" t="s">
        <v>60</v>
      </c>
      <c r="N5" s="176" t="s">
        <v>58</v>
      </c>
      <c r="O5" s="176" t="s">
        <v>59</v>
      </c>
      <c r="P5" s="176" t="s">
        <v>60</v>
      </c>
      <c r="Q5" s="177"/>
      <c r="R5" s="176" t="s">
        <v>57</v>
      </c>
      <c r="S5" s="176" t="s">
        <v>64</v>
      </c>
      <c r="T5" s="176" t="s">
        <v>198</v>
      </c>
      <c r="U5" s="176" t="s">
        <v>66</v>
      </c>
      <c r="V5" s="176" t="s">
        <v>67</v>
      </c>
      <c r="W5" s="176" t="s">
        <v>68</v>
      </c>
    </row>
    <row r="6" spans="1:23" ht="21" customHeight="1">
      <c r="A6" s="170"/>
      <c r="B6" s="170"/>
      <c r="C6" s="170"/>
      <c r="D6" s="170"/>
      <c r="E6" s="170"/>
      <c r="F6" s="170"/>
      <c r="G6" s="170"/>
      <c r="H6" s="170"/>
      <c r="I6" s="170"/>
      <c r="J6" s="181" t="s">
        <v>57</v>
      </c>
      <c r="K6" s="143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</row>
    <row r="7" spans="1:23" ht="39.75" customHeight="1">
      <c r="A7" s="175"/>
      <c r="B7" s="141"/>
      <c r="C7" s="175"/>
      <c r="D7" s="175"/>
      <c r="E7" s="178"/>
      <c r="F7" s="178"/>
      <c r="G7" s="178"/>
      <c r="H7" s="178"/>
      <c r="I7" s="141"/>
      <c r="J7" s="38" t="s">
        <v>57</v>
      </c>
      <c r="K7" s="38" t="s">
        <v>254</v>
      </c>
      <c r="L7" s="178"/>
      <c r="M7" s="178"/>
      <c r="N7" s="178"/>
      <c r="O7" s="178"/>
      <c r="P7" s="178"/>
      <c r="Q7" s="178"/>
      <c r="R7" s="178"/>
      <c r="S7" s="178"/>
      <c r="T7" s="178"/>
      <c r="U7" s="141"/>
      <c r="V7" s="178"/>
      <c r="W7" s="178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0">
        <v>21</v>
      </c>
      <c r="V8" s="19">
        <v>22</v>
      </c>
      <c r="W8" s="10">
        <v>23</v>
      </c>
    </row>
    <row r="9" spans="1:23" ht="21.75" customHeight="1">
      <c r="A9" s="40" t="s">
        <v>255</v>
      </c>
      <c r="B9" s="40" t="s">
        <v>256</v>
      </c>
      <c r="C9" s="40" t="s">
        <v>257</v>
      </c>
      <c r="D9" s="40" t="s">
        <v>70</v>
      </c>
      <c r="E9" s="40" t="s">
        <v>101</v>
      </c>
      <c r="F9" s="40" t="s">
        <v>102</v>
      </c>
      <c r="G9" s="40" t="s">
        <v>229</v>
      </c>
      <c r="H9" s="40" t="s">
        <v>230</v>
      </c>
      <c r="I9" s="47">
        <v>51000</v>
      </c>
      <c r="J9" s="47"/>
      <c r="K9" s="62"/>
      <c r="L9" s="47"/>
      <c r="M9" s="47"/>
      <c r="N9" s="47"/>
      <c r="O9" s="47"/>
      <c r="P9" s="47"/>
      <c r="Q9" s="47"/>
      <c r="R9" s="47">
        <v>51000</v>
      </c>
      <c r="S9" s="47"/>
      <c r="T9" s="47"/>
      <c r="U9" s="47">
        <v>51000</v>
      </c>
      <c r="V9" s="47"/>
      <c r="W9" s="47"/>
    </row>
    <row r="10" spans="1:23" ht="21.75" customHeight="1">
      <c r="A10" s="40" t="s">
        <v>255</v>
      </c>
      <c r="B10" s="40" t="s">
        <v>258</v>
      </c>
      <c r="C10" s="40" t="s">
        <v>259</v>
      </c>
      <c r="D10" s="40" t="s">
        <v>70</v>
      </c>
      <c r="E10" s="40" t="s">
        <v>101</v>
      </c>
      <c r="F10" s="40" t="s">
        <v>102</v>
      </c>
      <c r="G10" s="40" t="s">
        <v>229</v>
      </c>
      <c r="H10" s="40" t="s">
        <v>230</v>
      </c>
      <c r="I10" s="47">
        <v>700000</v>
      </c>
      <c r="J10" s="47"/>
      <c r="K10" s="62"/>
      <c r="L10" s="47"/>
      <c r="M10" s="47"/>
      <c r="N10" s="47"/>
      <c r="O10" s="47"/>
      <c r="P10" s="47"/>
      <c r="Q10" s="47"/>
      <c r="R10" s="47">
        <v>700000</v>
      </c>
      <c r="S10" s="47"/>
      <c r="T10" s="47"/>
      <c r="U10" s="47"/>
      <c r="V10" s="47"/>
      <c r="W10" s="47">
        <v>700000</v>
      </c>
    </row>
    <row r="11" spans="1:23" ht="21.75" customHeight="1">
      <c r="A11" s="40" t="s">
        <v>255</v>
      </c>
      <c r="B11" s="40" t="s">
        <v>260</v>
      </c>
      <c r="C11" s="40" t="s">
        <v>261</v>
      </c>
      <c r="D11" s="40" t="s">
        <v>70</v>
      </c>
      <c r="E11" s="40" t="s">
        <v>101</v>
      </c>
      <c r="F11" s="40" t="s">
        <v>102</v>
      </c>
      <c r="G11" s="40" t="s">
        <v>229</v>
      </c>
      <c r="H11" s="40" t="s">
        <v>230</v>
      </c>
      <c r="I11" s="47">
        <v>32877.06</v>
      </c>
      <c r="J11" s="47"/>
      <c r="K11" s="62"/>
      <c r="L11" s="47"/>
      <c r="M11" s="47"/>
      <c r="N11" s="47"/>
      <c r="O11" s="47"/>
      <c r="P11" s="47"/>
      <c r="Q11" s="47"/>
      <c r="R11" s="47">
        <v>32877.06</v>
      </c>
      <c r="S11" s="47"/>
      <c r="T11" s="47"/>
      <c r="U11" s="47">
        <v>32877.06</v>
      </c>
      <c r="V11" s="47"/>
      <c r="W11" s="47"/>
    </row>
    <row r="12" spans="1:23" ht="18.75" customHeight="1">
      <c r="A12" s="164" t="s">
        <v>172</v>
      </c>
      <c r="B12" s="165"/>
      <c r="C12" s="165"/>
      <c r="D12" s="165"/>
      <c r="E12" s="165"/>
      <c r="F12" s="165"/>
      <c r="G12" s="165"/>
      <c r="H12" s="126"/>
      <c r="I12" s="47">
        <v>783877.06</v>
      </c>
      <c r="J12" s="47"/>
      <c r="K12" s="62"/>
      <c r="L12" s="47"/>
      <c r="M12" s="47"/>
      <c r="N12" s="47"/>
      <c r="O12" s="47"/>
      <c r="P12" s="47"/>
      <c r="Q12" s="47"/>
      <c r="R12" s="47">
        <v>783877.06</v>
      </c>
      <c r="S12" s="47"/>
      <c r="T12" s="47"/>
      <c r="U12" s="47">
        <v>83877.06</v>
      </c>
      <c r="V12" s="47"/>
      <c r="W12" s="47">
        <v>700000</v>
      </c>
    </row>
  </sheetData>
  <mergeCells count="28">
    <mergeCell ref="V5:V7"/>
    <mergeCell ref="W5:W7"/>
    <mergeCell ref="J5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9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J15"/>
  <sheetViews>
    <sheetView showZeros="0" workbookViewId="0"/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41.25" customWidth="1"/>
  </cols>
  <sheetData>
    <row r="1" spans="1:10" ht="18" customHeight="1">
      <c r="J1" s="2" t="s">
        <v>262</v>
      </c>
    </row>
    <row r="2" spans="1:10" ht="39.75" customHeight="1">
      <c r="A2" s="182" t="str">
        <f>"2025"&amp;"年部门项目支出绩效目标表"</f>
        <v>2025年部门项目支出绩效目标表</v>
      </c>
      <c r="B2" s="155"/>
      <c r="C2" s="155"/>
      <c r="D2" s="155"/>
      <c r="E2" s="155"/>
      <c r="F2" s="154"/>
      <c r="G2" s="155"/>
      <c r="H2" s="154"/>
      <c r="I2" s="154"/>
      <c r="J2" s="155"/>
    </row>
    <row r="3" spans="1:10" ht="17.25" customHeight="1">
      <c r="A3" s="156" t="str">
        <f>"单位名称："&amp;"嵩明县杨林镇中心学校"</f>
        <v>单位名称：嵩明县杨林镇中心学校</v>
      </c>
      <c r="B3" s="97"/>
      <c r="C3" s="97"/>
      <c r="D3" s="97"/>
      <c r="E3" s="97"/>
      <c r="F3" s="97"/>
      <c r="G3" s="97"/>
      <c r="H3" s="97"/>
    </row>
    <row r="4" spans="1:10" ht="44.25" customHeight="1">
      <c r="A4" s="38" t="s">
        <v>185</v>
      </c>
      <c r="B4" s="38" t="s">
        <v>263</v>
      </c>
      <c r="C4" s="38" t="s">
        <v>264</v>
      </c>
      <c r="D4" s="38" t="s">
        <v>265</v>
      </c>
      <c r="E4" s="38" t="s">
        <v>266</v>
      </c>
      <c r="F4" s="39" t="s">
        <v>267</v>
      </c>
      <c r="G4" s="38" t="s">
        <v>268</v>
      </c>
      <c r="H4" s="39" t="s">
        <v>269</v>
      </c>
      <c r="I4" s="39" t="s">
        <v>270</v>
      </c>
      <c r="J4" s="38" t="s">
        <v>271</v>
      </c>
    </row>
    <row r="5" spans="1:10" ht="18.75" customHeight="1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19">
        <v>6</v>
      </c>
      <c r="G5" s="73">
        <v>7</v>
      </c>
      <c r="H5" s="19">
        <v>8</v>
      </c>
      <c r="I5" s="19">
        <v>9</v>
      </c>
      <c r="J5" s="73">
        <v>10</v>
      </c>
    </row>
    <row r="6" spans="1:10" ht="42" customHeight="1">
      <c r="A6" s="16" t="s">
        <v>70</v>
      </c>
      <c r="B6" s="40"/>
      <c r="C6" s="40"/>
      <c r="D6" s="40"/>
      <c r="E6" s="30"/>
      <c r="F6" s="41"/>
      <c r="G6" s="30"/>
      <c r="H6" s="41"/>
      <c r="I6" s="41"/>
      <c r="J6" s="30"/>
    </row>
    <row r="7" spans="1:10" ht="42" customHeight="1">
      <c r="A7" s="183" t="s">
        <v>259</v>
      </c>
      <c r="B7" s="184" t="s">
        <v>259</v>
      </c>
      <c r="C7" s="11" t="s">
        <v>272</v>
      </c>
      <c r="D7" s="11" t="s">
        <v>273</v>
      </c>
      <c r="E7" s="16" t="s">
        <v>274</v>
      </c>
      <c r="F7" s="11" t="s">
        <v>275</v>
      </c>
      <c r="G7" s="16" t="s">
        <v>276</v>
      </c>
      <c r="H7" s="11" t="s">
        <v>277</v>
      </c>
      <c r="I7" s="11" t="s">
        <v>278</v>
      </c>
      <c r="J7" s="16" t="s">
        <v>279</v>
      </c>
    </row>
    <row r="8" spans="1:10" ht="42" customHeight="1">
      <c r="A8" s="183" t="s">
        <v>259</v>
      </c>
      <c r="B8" s="184" t="s">
        <v>259</v>
      </c>
      <c r="C8" s="11" t="s">
        <v>280</v>
      </c>
      <c r="D8" s="11" t="s">
        <v>281</v>
      </c>
      <c r="E8" s="16" t="s">
        <v>282</v>
      </c>
      <c r="F8" s="11" t="s">
        <v>283</v>
      </c>
      <c r="G8" s="16" t="s">
        <v>276</v>
      </c>
      <c r="H8" s="11" t="s">
        <v>277</v>
      </c>
      <c r="I8" s="11" t="s">
        <v>278</v>
      </c>
      <c r="J8" s="16" t="s">
        <v>284</v>
      </c>
    </row>
    <row r="9" spans="1:10" ht="42" customHeight="1">
      <c r="A9" s="183" t="s">
        <v>259</v>
      </c>
      <c r="B9" s="184" t="s">
        <v>259</v>
      </c>
      <c r="C9" s="11" t="s">
        <v>285</v>
      </c>
      <c r="D9" s="11" t="s">
        <v>286</v>
      </c>
      <c r="E9" s="16" t="s">
        <v>287</v>
      </c>
      <c r="F9" s="11" t="s">
        <v>283</v>
      </c>
      <c r="G9" s="16" t="s">
        <v>276</v>
      </c>
      <c r="H9" s="11" t="s">
        <v>277</v>
      </c>
      <c r="I9" s="11" t="s">
        <v>278</v>
      </c>
      <c r="J9" s="16" t="s">
        <v>288</v>
      </c>
    </row>
    <row r="10" spans="1:10" ht="42" customHeight="1">
      <c r="A10" s="183" t="s">
        <v>257</v>
      </c>
      <c r="B10" s="184" t="s">
        <v>289</v>
      </c>
      <c r="C10" s="11" t="s">
        <v>272</v>
      </c>
      <c r="D10" s="11" t="s">
        <v>273</v>
      </c>
      <c r="E10" s="16" t="s">
        <v>274</v>
      </c>
      <c r="F10" s="11" t="s">
        <v>275</v>
      </c>
      <c r="G10" s="16" t="s">
        <v>276</v>
      </c>
      <c r="H10" s="11" t="s">
        <v>277</v>
      </c>
      <c r="I10" s="11" t="s">
        <v>278</v>
      </c>
      <c r="J10" s="16" t="s">
        <v>279</v>
      </c>
    </row>
    <row r="11" spans="1:10" ht="42" customHeight="1">
      <c r="A11" s="183" t="s">
        <v>257</v>
      </c>
      <c r="B11" s="184" t="s">
        <v>289</v>
      </c>
      <c r="C11" s="11" t="s">
        <v>280</v>
      </c>
      <c r="D11" s="11" t="s">
        <v>281</v>
      </c>
      <c r="E11" s="16" t="s">
        <v>282</v>
      </c>
      <c r="F11" s="11" t="s">
        <v>283</v>
      </c>
      <c r="G11" s="16" t="s">
        <v>276</v>
      </c>
      <c r="H11" s="11" t="s">
        <v>277</v>
      </c>
      <c r="I11" s="11" t="s">
        <v>278</v>
      </c>
      <c r="J11" s="16" t="s">
        <v>284</v>
      </c>
    </row>
    <row r="12" spans="1:10" ht="42" customHeight="1">
      <c r="A12" s="183" t="s">
        <v>257</v>
      </c>
      <c r="B12" s="184" t="s">
        <v>289</v>
      </c>
      <c r="C12" s="11" t="s">
        <v>285</v>
      </c>
      <c r="D12" s="11" t="s">
        <v>286</v>
      </c>
      <c r="E12" s="16" t="s">
        <v>287</v>
      </c>
      <c r="F12" s="11" t="s">
        <v>283</v>
      </c>
      <c r="G12" s="16" t="s">
        <v>276</v>
      </c>
      <c r="H12" s="11" t="s">
        <v>277</v>
      </c>
      <c r="I12" s="11" t="s">
        <v>278</v>
      </c>
      <c r="J12" s="16" t="s">
        <v>288</v>
      </c>
    </row>
    <row r="13" spans="1:10" ht="42" customHeight="1">
      <c r="A13" s="183" t="s">
        <v>261</v>
      </c>
      <c r="B13" s="184" t="s">
        <v>290</v>
      </c>
      <c r="C13" s="11" t="s">
        <v>272</v>
      </c>
      <c r="D13" s="11" t="s">
        <v>273</v>
      </c>
      <c r="E13" s="16" t="s">
        <v>274</v>
      </c>
      <c r="F13" s="11" t="s">
        <v>275</v>
      </c>
      <c r="G13" s="16" t="s">
        <v>276</v>
      </c>
      <c r="H13" s="11" t="s">
        <v>277</v>
      </c>
      <c r="I13" s="11" t="s">
        <v>278</v>
      </c>
      <c r="J13" s="16" t="s">
        <v>279</v>
      </c>
    </row>
    <row r="14" spans="1:10" ht="42" customHeight="1">
      <c r="A14" s="183" t="s">
        <v>261</v>
      </c>
      <c r="B14" s="184" t="s">
        <v>290</v>
      </c>
      <c r="C14" s="11" t="s">
        <v>280</v>
      </c>
      <c r="D14" s="11" t="s">
        <v>281</v>
      </c>
      <c r="E14" s="16" t="s">
        <v>282</v>
      </c>
      <c r="F14" s="11" t="s">
        <v>283</v>
      </c>
      <c r="G14" s="16" t="s">
        <v>276</v>
      </c>
      <c r="H14" s="11" t="s">
        <v>277</v>
      </c>
      <c r="I14" s="11" t="s">
        <v>278</v>
      </c>
      <c r="J14" s="16" t="s">
        <v>284</v>
      </c>
    </row>
    <row r="15" spans="1:10" ht="42" customHeight="1">
      <c r="A15" s="183" t="s">
        <v>261</v>
      </c>
      <c r="B15" s="184" t="s">
        <v>290</v>
      </c>
      <c r="C15" s="11" t="s">
        <v>285</v>
      </c>
      <c r="D15" s="11" t="s">
        <v>286</v>
      </c>
      <c r="E15" s="16" t="s">
        <v>287</v>
      </c>
      <c r="F15" s="11" t="s">
        <v>283</v>
      </c>
      <c r="G15" s="16" t="s">
        <v>276</v>
      </c>
      <c r="H15" s="11" t="s">
        <v>277</v>
      </c>
      <c r="I15" s="11" t="s">
        <v>278</v>
      </c>
      <c r="J15" s="16" t="s">
        <v>288</v>
      </c>
    </row>
  </sheetData>
  <mergeCells count="8">
    <mergeCell ref="A2:J2"/>
    <mergeCell ref="A3:H3"/>
    <mergeCell ref="A7:A9"/>
    <mergeCell ref="A10:A12"/>
    <mergeCell ref="A13:A15"/>
    <mergeCell ref="B7:B9"/>
    <mergeCell ref="B10:B12"/>
    <mergeCell ref="B13:B15"/>
  </mergeCells>
  <phoneticPr fontId="19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F10"/>
  <sheetViews>
    <sheetView showZeros="0" workbookViewId="0">
      <selection activeCell="D19" sqref="D19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7">
        <v>1</v>
      </c>
      <c r="B1" s="68">
        <v>0</v>
      </c>
      <c r="C1" s="67">
        <v>1</v>
      </c>
      <c r="D1" s="69"/>
      <c r="E1" s="69"/>
      <c r="F1" s="66" t="s">
        <v>291</v>
      </c>
    </row>
    <row r="2" spans="1:6" ht="42" customHeight="1">
      <c r="A2" s="185" t="str">
        <f>"2025"&amp;"年部门政府性基金预算支出预算表"</f>
        <v>2025年部门政府性基金预算支出预算表</v>
      </c>
      <c r="B2" s="185" t="s">
        <v>292</v>
      </c>
      <c r="C2" s="186"/>
      <c r="D2" s="132"/>
      <c r="E2" s="132"/>
      <c r="F2" s="132"/>
    </row>
    <row r="3" spans="1:6" ht="13.5" customHeight="1">
      <c r="A3" s="156" t="str">
        <f>"单位名称："&amp;"嵩明县杨林镇中心学校"</f>
        <v>单位名称：嵩明县杨林镇中心学校</v>
      </c>
      <c r="B3" s="156" t="s">
        <v>293</v>
      </c>
      <c r="C3" s="187"/>
      <c r="D3" s="69"/>
      <c r="E3" s="69"/>
      <c r="F3" s="66" t="s">
        <v>1</v>
      </c>
    </row>
    <row r="4" spans="1:6" ht="19.5" customHeight="1">
      <c r="A4" s="140" t="s">
        <v>183</v>
      </c>
      <c r="B4" s="189" t="s">
        <v>72</v>
      </c>
      <c r="C4" s="140" t="s">
        <v>73</v>
      </c>
      <c r="D4" s="162" t="s">
        <v>294</v>
      </c>
      <c r="E4" s="136"/>
      <c r="F4" s="137"/>
    </row>
    <row r="5" spans="1:6" ht="18.75" customHeight="1">
      <c r="A5" s="172"/>
      <c r="B5" s="190"/>
      <c r="C5" s="172"/>
      <c r="D5" s="8" t="s">
        <v>55</v>
      </c>
      <c r="E5" s="7" t="s">
        <v>75</v>
      </c>
      <c r="F5" s="8" t="s">
        <v>76</v>
      </c>
    </row>
    <row r="6" spans="1:6" ht="18.75" customHeight="1">
      <c r="A6" s="39">
        <v>1</v>
      </c>
      <c r="B6" s="70" t="s">
        <v>83</v>
      </c>
      <c r="C6" s="39">
        <v>3</v>
      </c>
      <c r="D6" s="71">
        <v>4</v>
      </c>
      <c r="E6" s="71">
        <v>5</v>
      </c>
      <c r="F6" s="71">
        <v>6</v>
      </c>
    </row>
    <row r="7" spans="1:6" ht="21" customHeight="1">
      <c r="A7" s="11"/>
      <c r="B7" s="11"/>
      <c r="C7" s="11"/>
      <c r="D7" s="47"/>
      <c r="E7" s="47"/>
      <c r="F7" s="47"/>
    </row>
    <row r="8" spans="1:6" ht="21" customHeight="1">
      <c r="A8" s="11"/>
      <c r="B8" s="11"/>
      <c r="C8" s="11"/>
      <c r="D8" s="47"/>
      <c r="E8" s="47"/>
      <c r="F8" s="47"/>
    </row>
    <row r="9" spans="1:6" ht="18.75" customHeight="1">
      <c r="A9" s="104" t="s">
        <v>172</v>
      </c>
      <c r="B9" s="104" t="s">
        <v>172</v>
      </c>
      <c r="C9" s="188" t="s">
        <v>172</v>
      </c>
      <c r="D9" s="47"/>
      <c r="E9" s="47"/>
      <c r="F9" s="47"/>
    </row>
    <row r="10" spans="1:6" ht="14.25" customHeight="1">
      <c r="A10" s="72" t="s">
        <v>295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9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11"/>
  <sheetViews>
    <sheetView showZeros="0" workbookViewId="0">
      <selection activeCell="C27" sqref="C27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50"/>
      <c r="C1" s="50"/>
      <c r="R1" s="2"/>
      <c r="S1" s="2" t="s">
        <v>296</v>
      </c>
    </row>
    <row r="2" spans="1:19" ht="41.25" customHeight="1">
      <c r="A2" s="191" t="str">
        <f>"2025"&amp;"年部门政府采购预算表"</f>
        <v>2025年部门政府采购预算表</v>
      </c>
      <c r="B2" s="154"/>
      <c r="C2" s="154"/>
      <c r="D2" s="155"/>
      <c r="E2" s="155"/>
      <c r="F2" s="155"/>
      <c r="G2" s="155"/>
      <c r="H2" s="155"/>
      <c r="I2" s="155"/>
      <c r="J2" s="155"/>
      <c r="K2" s="155"/>
      <c r="L2" s="155"/>
      <c r="M2" s="154"/>
      <c r="N2" s="155"/>
      <c r="O2" s="155"/>
      <c r="P2" s="154"/>
      <c r="Q2" s="155"/>
      <c r="R2" s="154"/>
      <c r="S2" s="154"/>
    </row>
    <row r="3" spans="1:19" ht="18.75" customHeight="1">
      <c r="A3" s="147" t="str">
        <f>"单位名称："&amp;"嵩明县杨林镇中心学校"</f>
        <v>单位名称：嵩明县杨林镇中心学校</v>
      </c>
      <c r="B3" s="192"/>
      <c r="C3" s="192"/>
      <c r="D3" s="193"/>
      <c r="E3" s="193"/>
      <c r="F3" s="193"/>
      <c r="G3" s="193"/>
      <c r="H3" s="193"/>
      <c r="I3" s="4"/>
      <c r="J3" s="4"/>
      <c r="K3" s="4"/>
      <c r="L3" s="4"/>
      <c r="R3" s="5"/>
      <c r="S3" s="66" t="s">
        <v>1</v>
      </c>
    </row>
    <row r="4" spans="1:19" ht="15.75" customHeight="1">
      <c r="A4" s="176" t="s">
        <v>182</v>
      </c>
      <c r="B4" s="204" t="s">
        <v>183</v>
      </c>
      <c r="C4" s="204" t="s">
        <v>297</v>
      </c>
      <c r="D4" s="206" t="s">
        <v>298</v>
      </c>
      <c r="E4" s="206" t="s">
        <v>299</v>
      </c>
      <c r="F4" s="206" t="s">
        <v>300</v>
      </c>
      <c r="G4" s="206" t="s">
        <v>301</v>
      </c>
      <c r="H4" s="206" t="s">
        <v>302</v>
      </c>
      <c r="I4" s="194" t="s">
        <v>190</v>
      </c>
      <c r="J4" s="194"/>
      <c r="K4" s="194"/>
      <c r="L4" s="194"/>
      <c r="M4" s="160"/>
      <c r="N4" s="194"/>
      <c r="O4" s="194"/>
      <c r="P4" s="159"/>
      <c r="Q4" s="194"/>
      <c r="R4" s="160"/>
      <c r="S4" s="161"/>
    </row>
    <row r="5" spans="1:19" ht="17.25" customHeight="1">
      <c r="A5" s="177"/>
      <c r="B5" s="205"/>
      <c r="C5" s="205"/>
      <c r="D5" s="207"/>
      <c r="E5" s="207"/>
      <c r="F5" s="207"/>
      <c r="G5" s="207"/>
      <c r="H5" s="207"/>
      <c r="I5" s="207" t="s">
        <v>55</v>
      </c>
      <c r="J5" s="207" t="s">
        <v>58</v>
      </c>
      <c r="K5" s="207" t="s">
        <v>303</v>
      </c>
      <c r="L5" s="207" t="s">
        <v>304</v>
      </c>
      <c r="M5" s="209" t="s">
        <v>305</v>
      </c>
      <c r="N5" s="195" t="s">
        <v>306</v>
      </c>
      <c r="O5" s="195"/>
      <c r="P5" s="196"/>
      <c r="Q5" s="195"/>
      <c r="R5" s="197"/>
      <c r="S5" s="198"/>
    </row>
    <row r="6" spans="1:19" ht="54" customHeight="1">
      <c r="A6" s="178"/>
      <c r="B6" s="198"/>
      <c r="C6" s="198"/>
      <c r="D6" s="208"/>
      <c r="E6" s="208"/>
      <c r="F6" s="208"/>
      <c r="G6" s="208"/>
      <c r="H6" s="208"/>
      <c r="I6" s="208"/>
      <c r="J6" s="208" t="s">
        <v>57</v>
      </c>
      <c r="K6" s="208"/>
      <c r="L6" s="208"/>
      <c r="M6" s="210"/>
      <c r="N6" s="53" t="s">
        <v>57</v>
      </c>
      <c r="O6" s="53" t="s">
        <v>64</v>
      </c>
      <c r="P6" s="52" t="s">
        <v>65</v>
      </c>
      <c r="Q6" s="53" t="s">
        <v>66</v>
      </c>
      <c r="R6" s="59" t="s">
        <v>67</v>
      </c>
      <c r="S6" s="52" t="s">
        <v>68</v>
      </c>
    </row>
    <row r="7" spans="1:19" ht="18" customHeight="1">
      <c r="A7" s="63">
        <v>1</v>
      </c>
      <c r="B7" s="63" t="s">
        <v>83</v>
      </c>
      <c r="C7" s="64">
        <v>3</v>
      </c>
      <c r="D7" s="64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</row>
    <row r="8" spans="1:19" ht="21" customHeight="1">
      <c r="A8" s="54"/>
      <c r="B8" s="55"/>
      <c r="C8" s="55"/>
      <c r="D8" s="56"/>
      <c r="E8" s="56"/>
      <c r="F8" s="56"/>
      <c r="G8" s="65"/>
      <c r="H8" s="47"/>
      <c r="I8" s="47"/>
      <c r="J8" s="47"/>
      <c r="K8" s="47"/>
      <c r="L8" s="47"/>
      <c r="M8" s="47"/>
      <c r="N8" s="47"/>
      <c r="O8" s="47"/>
      <c r="P8" s="62"/>
      <c r="Q8" s="62"/>
      <c r="R8" s="47"/>
      <c r="S8" s="47"/>
    </row>
    <row r="9" spans="1:19" ht="21" customHeight="1">
      <c r="A9" s="199" t="s">
        <v>172</v>
      </c>
      <c r="B9" s="200"/>
      <c r="C9" s="200"/>
      <c r="D9" s="201"/>
      <c r="E9" s="201"/>
      <c r="F9" s="201"/>
      <c r="G9" s="117"/>
      <c r="H9" s="47"/>
      <c r="I9" s="47"/>
      <c r="J9" s="47"/>
      <c r="K9" s="47"/>
      <c r="L9" s="47"/>
      <c r="M9" s="47"/>
      <c r="N9" s="47"/>
      <c r="O9" s="47"/>
      <c r="P9" s="62"/>
      <c r="Q9" s="62"/>
      <c r="R9" s="47"/>
      <c r="S9" s="47"/>
    </row>
    <row r="10" spans="1:19" ht="21" customHeight="1">
      <c r="A10" s="147" t="s">
        <v>307</v>
      </c>
      <c r="B10" s="156"/>
      <c r="C10" s="156"/>
      <c r="D10" s="147"/>
      <c r="E10" s="147"/>
      <c r="F10" s="147"/>
      <c r="G10" s="20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</row>
    <row r="11" spans="1:19" ht="14.25" customHeight="1">
      <c r="A11" s="48" t="s">
        <v>295</v>
      </c>
    </row>
  </sheetData>
  <mergeCells count="19"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9:G9"/>
  </mergeCells>
  <phoneticPr fontId="19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9"/>
      <c r="B1" s="50"/>
      <c r="C1" s="50"/>
      <c r="D1" s="50"/>
      <c r="E1" s="50"/>
      <c r="F1" s="50"/>
      <c r="G1" s="50"/>
      <c r="H1" s="49"/>
      <c r="I1" s="49"/>
      <c r="J1" s="49"/>
      <c r="K1" s="49"/>
      <c r="L1" s="49"/>
      <c r="M1" s="49"/>
      <c r="N1" s="58"/>
      <c r="O1" s="49"/>
      <c r="P1" s="49"/>
      <c r="Q1" s="50"/>
      <c r="R1" s="49"/>
      <c r="S1" s="60"/>
      <c r="T1" s="60" t="s">
        <v>308</v>
      </c>
    </row>
    <row r="2" spans="1:20" ht="41.25" customHeight="1">
      <c r="A2" s="191" t="str">
        <f>"2025"&amp;"年部门政府购买服务预算表"</f>
        <v>2025年部门政府购买服务预算表</v>
      </c>
      <c r="B2" s="154"/>
      <c r="C2" s="154"/>
      <c r="D2" s="154"/>
      <c r="E2" s="154"/>
      <c r="F2" s="154"/>
      <c r="G2" s="154"/>
      <c r="H2" s="211"/>
      <c r="I2" s="211"/>
      <c r="J2" s="211"/>
      <c r="K2" s="211"/>
      <c r="L2" s="211"/>
      <c r="M2" s="211"/>
      <c r="N2" s="212"/>
      <c r="O2" s="211"/>
      <c r="P2" s="211"/>
      <c r="Q2" s="154"/>
      <c r="R2" s="211"/>
      <c r="S2" s="212"/>
      <c r="T2" s="154"/>
    </row>
    <row r="3" spans="1:20" ht="22.5" customHeight="1">
      <c r="A3" s="213" t="str">
        <f>"单位名称："&amp;"嵩明县杨林镇中心学校"</f>
        <v>单位名称：嵩明县杨林镇中心学校</v>
      </c>
      <c r="B3" s="192"/>
      <c r="C3" s="192"/>
      <c r="D3" s="192"/>
      <c r="E3" s="192"/>
      <c r="F3" s="192"/>
      <c r="G3" s="192"/>
      <c r="H3" s="214"/>
      <c r="I3" s="214"/>
      <c r="J3" s="44"/>
      <c r="K3" s="44"/>
      <c r="L3" s="44"/>
      <c r="M3" s="44"/>
      <c r="N3" s="58"/>
      <c r="O3" s="49"/>
      <c r="P3" s="49"/>
      <c r="Q3" s="50"/>
      <c r="R3" s="49"/>
      <c r="S3" s="61"/>
      <c r="T3" s="60" t="s">
        <v>1</v>
      </c>
    </row>
    <row r="4" spans="1:20" ht="24" customHeight="1">
      <c r="A4" s="176" t="s">
        <v>182</v>
      </c>
      <c r="B4" s="204" t="s">
        <v>183</v>
      </c>
      <c r="C4" s="204" t="s">
        <v>297</v>
      </c>
      <c r="D4" s="204" t="s">
        <v>309</v>
      </c>
      <c r="E4" s="204" t="s">
        <v>310</v>
      </c>
      <c r="F4" s="204" t="s">
        <v>311</v>
      </c>
      <c r="G4" s="204" t="s">
        <v>312</v>
      </c>
      <c r="H4" s="206" t="s">
        <v>313</v>
      </c>
      <c r="I4" s="206" t="s">
        <v>314</v>
      </c>
      <c r="J4" s="194" t="s">
        <v>190</v>
      </c>
      <c r="K4" s="194"/>
      <c r="L4" s="194"/>
      <c r="M4" s="194"/>
      <c r="N4" s="160"/>
      <c r="O4" s="194"/>
      <c r="P4" s="194"/>
      <c r="Q4" s="159"/>
      <c r="R4" s="194"/>
      <c r="S4" s="160"/>
      <c r="T4" s="161"/>
    </row>
    <row r="5" spans="1:20" ht="24" customHeight="1">
      <c r="A5" s="177"/>
      <c r="B5" s="205"/>
      <c r="C5" s="205"/>
      <c r="D5" s="205"/>
      <c r="E5" s="205"/>
      <c r="F5" s="205"/>
      <c r="G5" s="205"/>
      <c r="H5" s="207"/>
      <c r="I5" s="207"/>
      <c r="J5" s="207" t="s">
        <v>55</v>
      </c>
      <c r="K5" s="207" t="s">
        <v>58</v>
      </c>
      <c r="L5" s="207" t="s">
        <v>303</v>
      </c>
      <c r="M5" s="207" t="s">
        <v>304</v>
      </c>
      <c r="N5" s="209" t="s">
        <v>305</v>
      </c>
      <c r="O5" s="195" t="s">
        <v>306</v>
      </c>
      <c r="P5" s="195"/>
      <c r="Q5" s="196"/>
      <c r="R5" s="195"/>
      <c r="S5" s="197"/>
      <c r="T5" s="198"/>
    </row>
    <row r="6" spans="1:20" ht="54" customHeight="1">
      <c r="A6" s="178"/>
      <c r="B6" s="198"/>
      <c r="C6" s="198"/>
      <c r="D6" s="198"/>
      <c r="E6" s="198"/>
      <c r="F6" s="198"/>
      <c r="G6" s="198"/>
      <c r="H6" s="208"/>
      <c r="I6" s="208"/>
      <c r="J6" s="208"/>
      <c r="K6" s="208" t="s">
        <v>57</v>
      </c>
      <c r="L6" s="208"/>
      <c r="M6" s="208"/>
      <c r="N6" s="210"/>
      <c r="O6" s="53" t="s">
        <v>57</v>
      </c>
      <c r="P6" s="53" t="s">
        <v>64</v>
      </c>
      <c r="Q6" s="52" t="s">
        <v>65</v>
      </c>
      <c r="R6" s="53" t="s">
        <v>66</v>
      </c>
      <c r="S6" s="59" t="s">
        <v>67</v>
      </c>
      <c r="T6" s="52" t="s">
        <v>68</v>
      </c>
    </row>
    <row r="7" spans="1:20" ht="17.25" customHeight="1">
      <c r="A7" s="9">
        <v>1</v>
      </c>
      <c r="B7" s="52">
        <v>2</v>
      </c>
      <c r="C7" s="9">
        <v>3</v>
      </c>
      <c r="D7" s="9">
        <v>4</v>
      </c>
      <c r="E7" s="52">
        <v>5</v>
      </c>
      <c r="F7" s="9">
        <v>6</v>
      </c>
      <c r="G7" s="9">
        <v>7</v>
      </c>
      <c r="H7" s="52">
        <v>8</v>
      </c>
      <c r="I7" s="9">
        <v>9</v>
      </c>
      <c r="J7" s="9">
        <v>10</v>
      </c>
      <c r="K7" s="52">
        <v>11</v>
      </c>
      <c r="L7" s="9">
        <v>12</v>
      </c>
      <c r="M7" s="9">
        <v>13</v>
      </c>
      <c r="N7" s="52">
        <v>14</v>
      </c>
      <c r="O7" s="9">
        <v>15</v>
      </c>
      <c r="P7" s="9">
        <v>16</v>
      </c>
      <c r="Q7" s="52">
        <v>17</v>
      </c>
      <c r="R7" s="9">
        <v>18</v>
      </c>
      <c r="S7" s="9">
        <v>19</v>
      </c>
      <c r="T7" s="9">
        <v>20</v>
      </c>
    </row>
    <row r="8" spans="1:20" ht="21" customHeight="1">
      <c r="A8" s="54"/>
      <c r="B8" s="55"/>
      <c r="C8" s="55"/>
      <c r="D8" s="55"/>
      <c r="E8" s="55"/>
      <c r="F8" s="55"/>
      <c r="G8" s="55"/>
      <c r="H8" s="56"/>
      <c r="I8" s="56"/>
      <c r="J8" s="47"/>
      <c r="K8" s="47"/>
      <c r="L8" s="47"/>
      <c r="M8" s="47"/>
      <c r="N8" s="47"/>
      <c r="O8" s="47"/>
      <c r="P8" s="47"/>
      <c r="Q8" s="62"/>
      <c r="R8" s="62"/>
      <c r="S8" s="47"/>
      <c r="T8" s="47"/>
    </row>
    <row r="9" spans="1:20" ht="21" customHeight="1">
      <c r="A9" s="199" t="s">
        <v>172</v>
      </c>
      <c r="B9" s="200"/>
      <c r="C9" s="200"/>
      <c r="D9" s="200"/>
      <c r="E9" s="200"/>
      <c r="F9" s="200"/>
      <c r="G9" s="200"/>
      <c r="H9" s="201"/>
      <c r="I9" s="116"/>
      <c r="J9" s="47"/>
      <c r="K9" s="47"/>
      <c r="L9" s="47"/>
      <c r="M9" s="47"/>
      <c r="N9" s="47"/>
      <c r="O9" s="47"/>
      <c r="P9" s="47"/>
      <c r="Q9" s="62"/>
      <c r="R9" s="62"/>
      <c r="S9" s="47"/>
      <c r="T9" s="47"/>
    </row>
    <row r="10" spans="1:20" ht="14.25" customHeight="1">
      <c r="A10" s="57" t="s">
        <v>295</v>
      </c>
    </row>
  </sheetData>
  <mergeCells count="19">
    <mergeCell ref="L5:L6"/>
    <mergeCell ref="M5:M6"/>
    <mergeCell ref="N5:N6"/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</mergeCells>
  <phoneticPr fontId="19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A1:E9"/>
  <sheetViews>
    <sheetView showZeros="0" workbookViewId="0">
      <selection activeCell="C18" sqref="C18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43"/>
      <c r="E1" s="2" t="s">
        <v>315</v>
      </c>
    </row>
    <row r="2" spans="1:5" ht="41.25" customHeight="1">
      <c r="A2" s="191" t="str">
        <f>"2025"&amp;"年对下转移支付预算表"</f>
        <v>2025年对下转移支付预算表</v>
      </c>
      <c r="B2" s="155"/>
      <c r="C2" s="155"/>
      <c r="D2" s="155"/>
      <c r="E2" s="154"/>
    </row>
    <row r="3" spans="1:5" ht="18" customHeight="1">
      <c r="A3" s="213" t="str">
        <f>"单位名称："&amp;"嵩明县杨林镇中心学校"</f>
        <v>单位名称：嵩明县杨林镇中心学校</v>
      </c>
      <c r="B3" s="214"/>
      <c r="C3" s="214"/>
      <c r="D3" s="215"/>
      <c r="E3" s="5" t="s">
        <v>1</v>
      </c>
    </row>
    <row r="4" spans="1:5" ht="19.5" customHeight="1">
      <c r="A4" s="179" t="s">
        <v>316</v>
      </c>
      <c r="B4" s="162" t="s">
        <v>190</v>
      </c>
      <c r="C4" s="136"/>
      <c r="D4" s="136"/>
      <c r="E4" s="39" t="s">
        <v>317</v>
      </c>
    </row>
    <row r="5" spans="1:5" ht="40.5" customHeight="1">
      <c r="A5" s="141"/>
      <c r="B5" s="15" t="s">
        <v>55</v>
      </c>
      <c r="C5" s="6" t="s">
        <v>58</v>
      </c>
      <c r="D5" s="45" t="s">
        <v>303</v>
      </c>
      <c r="E5" s="19" t="s">
        <v>318</v>
      </c>
    </row>
    <row r="6" spans="1:5" ht="19.5" customHeight="1">
      <c r="A6" s="10">
        <v>1</v>
      </c>
      <c r="B6" s="10">
        <v>2</v>
      </c>
      <c r="C6" s="10">
        <v>3</v>
      </c>
      <c r="D6" s="46">
        <v>4</v>
      </c>
      <c r="E6" s="19">
        <v>5</v>
      </c>
    </row>
    <row r="7" spans="1:5" ht="19.5" customHeight="1">
      <c r="A7" s="16"/>
      <c r="B7" s="47"/>
      <c r="C7" s="47"/>
      <c r="D7" s="47"/>
      <c r="E7" s="47"/>
    </row>
    <row r="8" spans="1:5" ht="19.5" customHeight="1">
      <c r="A8" s="40"/>
      <c r="B8" s="47"/>
      <c r="C8" s="47"/>
      <c r="D8" s="47"/>
      <c r="E8" s="47"/>
    </row>
    <row r="9" spans="1:5" ht="14.25" customHeight="1">
      <c r="A9" s="48" t="s">
        <v>295</v>
      </c>
    </row>
  </sheetData>
  <mergeCells count="4">
    <mergeCell ref="A2:E2"/>
    <mergeCell ref="A3:D3"/>
    <mergeCell ref="B4:D4"/>
    <mergeCell ref="A4:A5"/>
  </mergeCells>
  <phoneticPr fontId="19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</sheetPr>
  <dimension ref="A1:J8"/>
  <sheetViews>
    <sheetView showZeros="0" workbookViewId="0">
      <selection activeCell="A6" sqref="A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319</v>
      </c>
    </row>
    <row r="2" spans="1:10" ht="41.25" customHeight="1">
      <c r="A2" s="182" t="str">
        <f>"2025"&amp;"年对下转移支付绩效目标表"</f>
        <v>2025年对下转移支付绩效目标表</v>
      </c>
      <c r="B2" s="155"/>
      <c r="C2" s="155"/>
      <c r="D2" s="155"/>
      <c r="E2" s="155"/>
      <c r="F2" s="154"/>
      <c r="G2" s="155"/>
      <c r="H2" s="154"/>
      <c r="I2" s="154"/>
      <c r="J2" s="155"/>
    </row>
    <row r="3" spans="1:10" ht="17.25" customHeight="1">
      <c r="A3" s="156" t="str">
        <f>"单位名称："&amp;"嵩明县杨林镇中心学校"</f>
        <v>单位名称：嵩明县杨林镇中心学校</v>
      </c>
      <c r="B3" s="97"/>
      <c r="C3" s="97"/>
      <c r="D3" s="97"/>
      <c r="E3" s="97"/>
      <c r="F3" s="97"/>
      <c r="G3" s="97"/>
      <c r="H3" s="97"/>
    </row>
    <row r="4" spans="1:10" ht="44.25" customHeight="1">
      <c r="A4" s="38" t="s">
        <v>316</v>
      </c>
      <c r="B4" s="38" t="s">
        <v>263</v>
      </c>
      <c r="C4" s="38" t="s">
        <v>264</v>
      </c>
      <c r="D4" s="38" t="s">
        <v>265</v>
      </c>
      <c r="E4" s="38" t="s">
        <v>266</v>
      </c>
      <c r="F4" s="39" t="s">
        <v>267</v>
      </c>
      <c r="G4" s="38" t="s">
        <v>268</v>
      </c>
      <c r="H4" s="39" t="s">
        <v>269</v>
      </c>
      <c r="I4" s="39" t="s">
        <v>270</v>
      </c>
      <c r="J4" s="38" t="s">
        <v>271</v>
      </c>
    </row>
    <row r="5" spans="1:10" ht="14.25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9">
        <v>6</v>
      </c>
      <c r="G5" s="38">
        <v>7</v>
      </c>
      <c r="H5" s="39">
        <v>8</v>
      </c>
      <c r="I5" s="39">
        <v>9</v>
      </c>
      <c r="J5" s="38">
        <v>10</v>
      </c>
    </row>
    <row r="6" spans="1:10" ht="42" customHeight="1">
      <c r="A6" s="16"/>
      <c r="B6" s="40"/>
      <c r="C6" s="40"/>
      <c r="D6" s="40"/>
      <c r="E6" s="30"/>
      <c r="F6" s="41"/>
      <c r="G6" s="30"/>
      <c r="H6" s="41"/>
      <c r="I6" s="41"/>
      <c r="J6" s="30"/>
    </row>
    <row r="7" spans="1:10" ht="42" customHeight="1">
      <c r="A7" s="16"/>
      <c r="B7" s="11"/>
      <c r="C7" s="11"/>
      <c r="D7" s="11"/>
      <c r="E7" s="16"/>
      <c r="F7" s="11"/>
      <c r="G7" s="16"/>
      <c r="H7" s="11"/>
      <c r="I7" s="11"/>
      <c r="J7" s="16"/>
    </row>
    <row r="8" spans="1:10" ht="12" customHeight="1">
      <c r="A8" s="42" t="s">
        <v>295</v>
      </c>
    </row>
  </sheetData>
  <mergeCells count="2">
    <mergeCell ref="A2:J2"/>
    <mergeCell ref="A3:H3"/>
  </mergeCells>
  <phoneticPr fontId="19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</sheetPr>
  <dimension ref="A1:I9"/>
  <sheetViews>
    <sheetView showZeros="0" workbookViewId="0">
      <selection activeCell="H35" sqref="H35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1"/>
      <c r="B1" s="22"/>
      <c r="C1" s="22"/>
      <c r="D1" s="23"/>
      <c r="E1" s="23"/>
      <c r="F1" s="23"/>
      <c r="G1" s="22"/>
      <c r="H1" s="22"/>
      <c r="I1" s="36" t="s">
        <v>320</v>
      </c>
    </row>
    <row r="2" spans="1:9" ht="41.25" customHeight="1">
      <c r="A2" s="96" t="str">
        <f>"2025"&amp;"年新增资产配置预算表"</f>
        <v>2025年新增资产配置预算表</v>
      </c>
      <c r="B2" s="146"/>
      <c r="C2" s="146"/>
      <c r="D2" s="145"/>
      <c r="E2" s="145"/>
      <c r="F2" s="145"/>
      <c r="G2" s="146"/>
      <c r="H2" s="146"/>
      <c r="I2" s="145"/>
    </row>
    <row r="3" spans="1:9" ht="14.25" customHeight="1">
      <c r="A3" s="98" t="str">
        <f>"单位名称："&amp;"嵩明县杨林镇中心学校"</f>
        <v>单位名称：嵩明县杨林镇中心学校</v>
      </c>
      <c r="B3" s="216"/>
      <c r="C3" s="216"/>
      <c r="D3" s="26"/>
      <c r="F3" s="25"/>
      <c r="G3" s="24"/>
      <c r="H3" s="24"/>
      <c r="I3" s="37" t="s">
        <v>1</v>
      </c>
    </row>
    <row r="4" spans="1:9" ht="28.5" customHeight="1">
      <c r="A4" s="149" t="s">
        <v>182</v>
      </c>
      <c r="B4" s="150" t="s">
        <v>183</v>
      </c>
      <c r="C4" s="109" t="s">
        <v>321</v>
      </c>
      <c r="D4" s="149" t="s">
        <v>322</v>
      </c>
      <c r="E4" s="149" t="s">
        <v>323</v>
      </c>
      <c r="F4" s="149" t="s">
        <v>324</v>
      </c>
      <c r="G4" s="150" t="s">
        <v>325</v>
      </c>
      <c r="H4" s="217"/>
      <c r="I4" s="149"/>
    </row>
    <row r="5" spans="1:9" ht="21" customHeight="1">
      <c r="A5" s="109"/>
      <c r="B5" s="153"/>
      <c r="C5" s="153"/>
      <c r="D5" s="152"/>
      <c r="E5" s="153"/>
      <c r="F5" s="153"/>
      <c r="G5" s="27" t="s">
        <v>301</v>
      </c>
      <c r="H5" s="27" t="s">
        <v>326</v>
      </c>
      <c r="I5" s="27" t="s">
        <v>327</v>
      </c>
    </row>
    <row r="6" spans="1:9" ht="17.25" customHeight="1">
      <c r="A6" s="28" t="s">
        <v>82</v>
      </c>
      <c r="B6" s="29" t="s">
        <v>83</v>
      </c>
      <c r="C6" s="28" t="s">
        <v>84</v>
      </c>
      <c r="D6" s="30" t="s">
        <v>85</v>
      </c>
      <c r="E6" s="28" t="s">
        <v>86</v>
      </c>
      <c r="F6" s="29" t="s">
        <v>87</v>
      </c>
      <c r="G6" s="31" t="s">
        <v>88</v>
      </c>
      <c r="H6" s="30" t="s">
        <v>89</v>
      </c>
      <c r="I6" s="30">
        <v>9</v>
      </c>
    </row>
    <row r="7" spans="1:9" ht="19.5" customHeight="1">
      <c r="A7" s="32"/>
      <c r="B7" s="18"/>
      <c r="C7" s="18"/>
      <c r="D7" s="16"/>
      <c r="E7" s="11"/>
      <c r="F7" s="31"/>
      <c r="G7" s="33"/>
      <c r="H7" s="34"/>
      <c r="I7" s="34"/>
    </row>
    <row r="8" spans="1:9" ht="19.5" customHeight="1">
      <c r="A8" s="218" t="s">
        <v>55</v>
      </c>
      <c r="B8" s="219"/>
      <c r="C8" s="219"/>
      <c r="D8" s="220"/>
      <c r="E8" s="221"/>
      <c r="F8" s="221"/>
      <c r="G8" s="33"/>
      <c r="H8" s="34"/>
      <c r="I8" s="34"/>
    </row>
    <row r="9" spans="1:9" ht="14.25" customHeight="1">
      <c r="A9" s="14" t="s">
        <v>295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9" type="noConversion"/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</sheetPr>
  <dimension ref="A1:K11"/>
  <sheetViews>
    <sheetView showZeros="0" workbookViewId="0">
      <selection activeCell="E23" sqref="E23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328</v>
      </c>
    </row>
    <row r="2" spans="1:11" ht="41.25" customHeight="1">
      <c r="A2" s="155" t="str">
        <f>"2025"&amp;"年上级转移支付补助项目支出预算表"</f>
        <v>2025年上级转移支付补助项目支出预算表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3.5" customHeight="1">
      <c r="A3" s="156" t="str">
        <f>"单位名称："&amp;"嵩明县杨林镇中心学校"</f>
        <v>单位名称：嵩明县杨林镇中心学校</v>
      </c>
      <c r="B3" s="157"/>
      <c r="C3" s="157"/>
      <c r="D3" s="157"/>
      <c r="E3" s="157"/>
      <c r="F3" s="157"/>
      <c r="G3" s="157"/>
      <c r="H3" s="4"/>
      <c r="I3" s="4"/>
      <c r="J3" s="4"/>
      <c r="K3" s="5" t="s">
        <v>1</v>
      </c>
    </row>
    <row r="4" spans="1:11" ht="21.75" customHeight="1">
      <c r="A4" s="168" t="s">
        <v>249</v>
      </c>
      <c r="B4" s="168" t="s">
        <v>185</v>
      </c>
      <c r="C4" s="168" t="s">
        <v>250</v>
      </c>
      <c r="D4" s="176" t="s">
        <v>186</v>
      </c>
      <c r="E4" s="176" t="s">
        <v>187</v>
      </c>
      <c r="F4" s="176" t="s">
        <v>251</v>
      </c>
      <c r="G4" s="176" t="s">
        <v>252</v>
      </c>
      <c r="H4" s="179" t="s">
        <v>55</v>
      </c>
      <c r="I4" s="162" t="s">
        <v>329</v>
      </c>
      <c r="J4" s="136"/>
      <c r="K4" s="137"/>
    </row>
    <row r="5" spans="1:11" ht="21.75" customHeight="1">
      <c r="A5" s="169"/>
      <c r="B5" s="169"/>
      <c r="C5" s="169"/>
      <c r="D5" s="177"/>
      <c r="E5" s="177"/>
      <c r="F5" s="177"/>
      <c r="G5" s="177"/>
      <c r="H5" s="170"/>
      <c r="I5" s="176" t="s">
        <v>58</v>
      </c>
      <c r="J5" s="176" t="s">
        <v>59</v>
      </c>
      <c r="K5" s="176" t="s">
        <v>60</v>
      </c>
    </row>
    <row r="6" spans="1:11" ht="40.5" customHeight="1">
      <c r="A6" s="175"/>
      <c r="B6" s="175"/>
      <c r="C6" s="175"/>
      <c r="D6" s="178"/>
      <c r="E6" s="178"/>
      <c r="F6" s="178"/>
      <c r="G6" s="178"/>
      <c r="H6" s="141"/>
      <c r="I6" s="178" t="s">
        <v>57</v>
      </c>
      <c r="J6" s="178"/>
      <c r="K6" s="178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9">
        <v>10</v>
      </c>
      <c r="K7" s="19">
        <v>11</v>
      </c>
    </row>
    <row r="8" spans="1:11" ht="18.75" customHeight="1">
      <c r="A8" s="16"/>
      <c r="B8" s="11"/>
      <c r="C8" s="16"/>
      <c r="D8" s="16"/>
      <c r="E8" s="16"/>
      <c r="F8" s="16"/>
      <c r="G8" s="16"/>
      <c r="H8" s="17"/>
      <c r="I8" s="20"/>
      <c r="J8" s="20"/>
      <c r="K8" s="17"/>
    </row>
    <row r="9" spans="1:11" ht="18.75" customHeight="1">
      <c r="A9" s="18"/>
      <c r="B9" s="11"/>
      <c r="C9" s="11"/>
      <c r="D9" s="11"/>
      <c r="E9" s="11"/>
      <c r="F9" s="11"/>
      <c r="G9" s="11"/>
      <c r="H9" s="13"/>
      <c r="I9" s="13"/>
      <c r="J9" s="13"/>
      <c r="K9" s="17"/>
    </row>
    <row r="10" spans="1:11" ht="18.75" customHeight="1">
      <c r="A10" s="164" t="s">
        <v>172</v>
      </c>
      <c r="B10" s="165"/>
      <c r="C10" s="165"/>
      <c r="D10" s="165"/>
      <c r="E10" s="165"/>
      <c r="F10" s="165"/>
      <c r="G10" s="126"/>
      <c r="H10" s="13"/>
      <c r="I10" s="13"/>
      <c r="J10" s="13"/>
      <c r="K10" s="17"/>
    </row>
    <row r="11" spans="1:11" ht="14.25" customHeight="1">
      <c r="A11" s="14" t="s">
        <v>295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9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</sheetPr>
  <dimension ref="A1:G11"/>
  <sheetViews>
    <sheetView showZeros="0" tabSelected="1" workbookViewId="0">
      <selection activeCell="C15" sqref="C15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330</v>
      </c>
    </row>
    <row r="2" spans="1:7" ht="41.25" customHeight="1">
      <c r="A2" s="155" t="str">
        <f>"2025"&amp;"年部门项目中期规划预算表"</f>
        <v>2025年部门项目中期规划预算表</v>
      </c>
      <c r="B2" s="155"/>
      <c r="C2" s="155"/>
      <c r="D2" s="155"/>
      <c r="E2" s="155"/>
      <c r="F2" s="155"/>
      <c r="G2" s="155"/>
    </row>
    <row r="3" spans="1:7" ht="13.5" customHeight="1">
      <c r="A3" s="156" t="str">
        <f>"单位名称："&amp;"嵩明县杨林镇中心学校"</f>
        <v>单位名称：嵩明县杨林镇中心学校</v>
      </c>
      <c r="B3" s="157"/>
      <c r="C3" s="157"/>
      <c r="D3" s="157"/>
      <c r="E3" s="4"/>
      <c r="F3" s="4"/>
      <c r="G3" s="5" t="s">
        <v>1</v>
      </c>
    </row>
    <row r="4" spans="1:7" ht="21.75" customHeight="1">
      <c r="A4" s="168" t="s">
        <v>250</v>
      </c>
      <c r="B4" s="168" t="s">
        <v>249</v>
      </c>
      <c r="C4" s="168" t="s">
        <v>185</v>
      </c>
      <c r="D4" s="176" t="s">
        <v>331</v>
      </c>
      <c r="E4" s="162" t="s">
        <v>58</v>
      </c>
      <c r="F4" s="136"/>
      <c r="G4" s="137"/>
    </row>
    <row r="5" spans="1:7" ht="21.75" customHeight="1">
      <c r="A5" s="169"/>
      <c r="B5" s="169"/>
      <c r="C5" s="169"/>
      <c r="D5" s="177"/>
      <c r="E5" s="225" t="str">
        <f>"2025"&amp;"年"</f>
        <v>2025年</v>
      </c>
      <c r="F5" s="176" t="str">
        <f>("2025"+1)&amp;"年"</f>
        <v>2026年</v>
      </c>
      <c r="G5" s="176" t="str">
        <f>("2025"+2)&amp;"年"</f>
        <v>2027年</v>
      </c>
    </row>
    <row r="6" spans="1:7" ht="40.5" customHeight="1">
      <c r="A6" s="175"/>
      <c r="B6" s="175"/>
      <c r="C6" s="175"/>
      <c r="D6" s="178"/>
      <c r="E6" s="141"/>
      <c r="F6" s="178" t="s">
        <v>57</v>
      </c>
      <c r="G6" s="178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/>
      <c r="B8" s="12"/>
      <c r="C8" s="12"/>
      <c r="D8" s="11"/>
      <c r="E8" s="13"/>
      <c r="F8" s="13"/>
      <c r="G8" s="13"/>
    </row>
    <row r="9" spans="1:7" ht="18.7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222" t="s">
        <v>55</v>
      </c>
      <c r="B10" s="223" t="s">
        <v>332</v>
      </c>
      <c r="C10" s="223"/>
      <c r="D10" s="224"/>
      <c r="E10" s="13"/>
      <c r="F10" s="13"/>
      <c r="G10" s="13"/>
    </row>
    <row r="11" spans="1:7" ht="14.25" customHeight="1">
      <c r="A11" s="14" t="s">
        <v>295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徐丽</cp:lastModifiedBy>
  <dcterms:created xsi:type="dcterms:W3CDTF">2025-03-13T03:37:00Z</dcterms:created>
  <dcterms:modified xsi:type="dcterms:W3CDTF">2025-04-22T09:40:48Z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C76281E861D145ED95B503B4DAE41511_12</vt:lpwstr>
  </property>
  <property fmtid="{D5CDD505-2E9C-101B-9397-08002B2CF9AE}" pid="3" name="KSOProductBuildVer">
    <vt:lpwstr>2052-12.1.0.17140</vt:lpwstr>
  </property>
</Properties>
</file>