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7DE067A-6080-4C5F-9480-1763A9A2F299}" xr6:coauthVersionLast="47" xr6:coauthVersionMax="47" xr10:uidLastSave="{00000000-0000-0000-0000-000000000000}"/>
  <bookViews>
    <workbookView xWindow="-120" yWindow="-120" windowWidth="25440" windowHeight="15390" tabRatio="894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'部门财务收支预算总表01-1'!$A:$A,'部门财务收支预算总表01-1'!#REF!</definedName>
    <definedName name="_xlnm.Print_Titles" localSheetId="3">'部门财政拨款收支预算总表02-1'!$A:$A,'部门财政拨款收支预算总表02-1'!#REF!</definedName>
    <definedName name="_xlnm.Print_Titles" localSheetId="6">部门基本支出预算表04!$A:$A,部门基本支出预算表04!#REF!</definedName>
    <definedName name="_xlnm.Print_Titles" localSheetId="1">'部门收入预算表01-2'!$A:$A,'部门收入预算表01-2'!#REF!</definedName>
    <definedName name="_xlnm.Print_Titles" localSheetId="8">'部门项目支出绩效目标表05-2'!$A:$A,'部门项目支出绩效目标表05-2'!#REF!</definedName>
    <definedName name="_xlnm.Print_Titles" localSheetId="7">'部门项目支出预算表05-1'!$A:$A,'部门项目支出预算表05-1'!#REF!</definedName>
    <definedName name="_xlnm.Print_Titles" localSheetId="16">部门项目中期规划预算表12!$A:$A,部门项目中期规划预算表12!#REF!</definedName>
    <definedName name="_xlnm.Print_Titles" localSheetId="10">部门政府采购预算表07!$A:$A,部门政府采购预算表07!#REF!</definedName>
    <definedName name="_xlnm.Print_Titles" localSheetId="11">部门政府购买服务预算表08!$A:$A,部门政府购买服务预算表08!#REF!</definedName>
    <definedName name="_xlnm.Print_Titles" localSheetId="9">部门政府性基金预算支出预算表06!$A:$A,部门政府性基金预算支出预算表06!$1:$5</definedName>
    <definedName name="_xlnm.Print_Titles" localSheetId="2">'部门支出预算表01-3'!$A:$A,'部门支出预算表01-3'!#REF!</definedName>
    <definedName name="_xlnm.Print_Titles" localSheetId="13">'对下转移支付绩效目标表09-2'!$A:$A,'对下转移支付绩效目标表09-2'!#REF!</definedName>
    <definedName name="_xlnm.Print_Titles" localSheetId="12">'对下转移支付预算表09-1'!$A:$A,'对下转移支付预算表09-1'!#REF!</definedName>
    <definedName name="_xlnm.Print_Titles" localSheetId="15">上级转移支付补助项目支出预算表11!$A:$A,上级转移支付补助项目支出预算表11!#REF!</definedName>
    <definedName name="_xlnm.Print_Titles" localSheetId="14">新增资产配置表10!$A:$A,新增资产配置表10!#REF!</definedName>
    <definedName name="_xlnm.Print_Titles" localSheetId="5">'一般公共预算“三公”经费支出预算表03'!$A:$A,'一般公共预算“三公”经费支出预算表03'!#REF!</definedName>
    <definedName name="_xlnm.Print_Titles" localSheetId="4">'一般公共预算支出预算表02-2'!$A:$A,'一般公共预算支出预算表02-2'!$1:$4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7" l="1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2" i="3"/>
  <c r="A1" i="3"/>
  <c r="A2" i="2"/>
  <c r="A1" i="2"/>
  <c r="A3" i="1"/>
  <c r="A2" i="1"/>
</calcChain>
</file>

<file path=xl/sharedStrings.xml><?xml version="1.0" encoding="utf-8"?>
<sst xmlns="http://schemas.openxmlformats.org/spreadsheetml/2006/main" count="1078" uniqueCount="409">
  <si>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</si>
  <si>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</si>
  <si>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</si>
  <si>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</si>
  <si>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</si>
  <si>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</si>
  <si>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</si>
  <si>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</si>
  <si>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</si>
  <si>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</si>
  <si>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</si>
  <si>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</si>
  <si>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</si>
  <si>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</si>
  <si>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</si>
  <si>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</si>
  <si>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</si>
  <si>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</si>
  <si>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</si>
  <si>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</si>
  <si>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</si>
  <si>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</si>
  <si>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</si>
  <si>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</si>
  <si>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</si>
  <si>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</si>
  <si>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</si>
  <si>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</si>
  <si>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</si>
  <si>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</si>
  <si>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</si>
  <si>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</si>
  <si>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</si>
  <si>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</si>
  <si>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</si>
  <si>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</si>
  <si>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</si>
  <si>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</si>
  <si>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</si>
  <si>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</si>
  <si>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</si>
  <si>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</si>
  <si>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</si>
  <si>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</si>
  <si>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</si>
  <si>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</si>
  <si>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</si>
  <si>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</si>
  <si>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</si>
  <si>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</si>
  <si>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</si>
  <si>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</si>
  <si>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部门（单位）代码</t>
  </si>
  <si>
    <t>部门（单位）名称</t>
  </si>
  <si>
    <t>合计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</si>
  <si>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</si>
  <si>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</si>
  <si>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</si>
  <si>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</si>
  <si>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</si>
  <si>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</si>
  <si>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</si>
  <si>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</si>
  <si>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</si>
  <si>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</si>
  <si>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102</t>
  </si>
  <si>
    <t>嵩明县发展和改革局</t>
  </si>
  <si>
    <t>102001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</si>
  <si>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</si>
  <si>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</si>
  <si>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</si>
  <si>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</si>
  <si>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</si>
  <si>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</si>
  <si>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</si>
  <si>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</si>
  <si>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</si>
  <si>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</si>
  <si>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</si>
  <si>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</si>
  <si>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</si>
  <si>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</si>
  <si>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</si>
  <si>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</si>
  <si>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</si>
  <si>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</si>
  <si>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</si>
  <si>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</si>
  <si>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</si>
  <si>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</si>
  <si>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</si>
  <si>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</si>
  <si>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</si>
  <si>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</si>
  <si>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</si>
  <si>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</si>
  <si>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20104</t>
  </si>
  <si>
    <t>发展与改革事务</t>
  </si>
  <si>
    <t>2010401</t>
  </si>
  <si>
    <t>行政运行</t>
  </si>
  <si>
    <t>2010403</t>
  </si>
  <si>
    <t>机关服务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</si>
  <si>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</si>
  <si>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</si>
  <si>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</si>
  <si>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</si>
  <si>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</si>
  <si>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</si>
  <si>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</si>
  <si>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</si>
  <si>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</si>
  <si>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</si>
  <si>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</si>
  <si>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</si>
  <si>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</si>
  <si>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</si>
  <si>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</si>
  <si>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</si>
  <si>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</si>
  <si>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</si>
  <si>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</si>
  <si>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</si>
  <si>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</si>
  <si>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</si>
  <si>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</si>
  <si>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</si>
  <si>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</si>
  <si>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</si>
  <si>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</si>
  <si>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</si>
  <si>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</si>
  <si>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</si>
  <si>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</si>
  <si>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</si>
  <si>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</si>
  <si>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</si>
  <si>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</si>
  <si>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</si>
  <si>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</si>
  <si>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</si>
  <si>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</si>
  <si>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</si>
  <si>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</si>
  <si>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</si>
  <si>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</si>
  <si>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</si>
  <si>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</si>
  <si>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</si>
  <si>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</si>
  <si>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</si>
  <si>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</si>
  <si>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</si>
  <si>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</si>
  <si>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</si>
  <si>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</si>
  <si>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</si>
  <si>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</si>
  <si>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</si>
  <si>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</si>
  <si>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</si>
  <si>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</si>
  <si>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</si>
  <si>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</si>
  <si>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</si>
  <si>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</si>
  <si>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</si>
  <si>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</si>
  <si>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</si>
  <si>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</si>
  <si>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</si>
  <si>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</si>
  <si>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</si>
  <si>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</si>
  <si>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</si>
  <si>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</si>
  <si>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</si>
  <si>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</si>
  <si>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</si>
  <si>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</si>
  <si>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</si>
  <si>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</si>
  <si>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</si>
  <si>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</si>
  <si>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</si>
  <si>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</si>
  <si>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</si>
  <si>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</si>
  <si>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</si>
  <si>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</si>
  <si>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</si>
  <si>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总计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</si>
  <si>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</si>
  <si>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</si>
  <si>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</si>
  <si>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</si>
  <si>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</si>
  <si>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</si>
  <si>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530127210000000018606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</si>
  <si>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</si>
  <si>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</si>
  <si>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</si>
  <si>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</si>
  <si>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</si>
  <si>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</si>
  <si>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</si>
  <si>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530127210000000018607</t>
  </si>
  <si>
    <t>事业人员支出工资</t>
  </si>
  <si>
    <t>30107</t>
  </si>
  <si>
    <t>绩效工资</t>
  </si>
  <si>
    <t>530127210000000018608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</si>
  <si>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</si>
  <si>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</si>
  <si>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</si>
  <si>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</si>
  <si>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</si>
  <si>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</si>
  <si>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</si>
  <si>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</si>
  <si>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</si>
  <si>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530127210000000018609</t>
  </si>
  <si>
    <t>30113</t>
  </si>
  <si>
    <t>530127210000000018611</t>
  </si>
  <si>
    <t>公车购置及运维费</t>
  </si>
  <si>
    <t>30231</t>
  </si>
  <si>
    <t>公务用车运行维护费</t>
  </si>
  <si>
    <t>530127210000000018612</t>
  </si>
  <si>
    <t>公务交通补贴</t>
  </si>
  <si>
    <t>30239</t>
  </si>
  <si>
    <t>其他交通费用</t>
  </si>
  <si>
    <t>530127210000000018613</t>
  </si>
  <si>
    <t>一般公用经费</t>
  </si>
  <si>
    <t>30201</t>
  </si>
  <si>
    <t>办公费</t>
  </si>
  <si>
    <t>预算05-1表</t>
  </si>
  <si>
    <t>项目分类</t>
  </si>
  <si>
    <t>项目单位</t>
  </si>
  <si>
    <t>经济科目编码</t>
  </si>
  <si>
    <t>经济科目名称</t>
  </si>
  <si>
    <t>其中：本次下达</t>
  </si>
  <si>
    <t>专项业务类</t>
  </si>
  <si>
    <t>530127231100001655661</t>
  </si>
  <si>
    <t>人民防空办公室专项工作经费</t>
  </si>
  <si>
    <t>530127251100003940623</t>
  </si>
  <si>
    <t>国家政策性粮食和地方储备粮监督检查专项经费</t>
  </si>
  <si>
    <t>530127251100003940961</t>
  </si>
  <si>
    <t>应急救灾物资、防疫物资管理经费、2025年应急救灾物资采购经费</t>
  </si>
  <si>
    <t>31008</t>
  </si>
  <si>
    <t>物资储备</t>
  </si>
  <si>
    <t>530127251100003941178</t>
  </si>
  <si>
    <t>2023年省预算内前期工作经费</t>
  </si>
  <si>
    <t>530127251100003941195</t>
  </si>
  <si>
    <t>2023年打击涉烟违法犯罪工作补助经费</t>
  </si>
  <si>
    <t>530127251100003941203</t>
  </si>
  <si>
    <t>2023年农本调查经费</t>
  </si>
  <si>
    <t>530127251100003941208</t>
  </si>
  <si>
    <t>2022年度城乡绿化美化标杆典型省级财政直接奖补资金</t>
  </si>
  <si>
    <t>530127251100003948621</t>
  </si>
  <si>
    <t>国防动员和后备力量建设工作经费</t>
  </si>
  <si>
    <t>530127251100003981708</t>
  </si>
  <si>
    <t>嵩明县电子政务服务项目采购经费</t>
  </si>
  <si>
    <t>30213</t>
  </si>
  <si>
    <t>维修（护）费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</si>
  <si>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</si>
  <si>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</si>
  <si>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</si>
  <si>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</si>
  <si>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</si>
  <si>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</si>
  <si>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</si>
  <si>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</si>
  <si>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</si>
  <si>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</si>
  <si>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</si>
  <si>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质量指标</t>
  </si>
  <si>
    <t>检测覆盖率</t>
  </si>
  <si>
    <t>&gt;=</t>
  </si>
  <si>
    <t>95</t>
  </si>
  <si>
    <t>%</t>
  </si>
  <si>
    <t>定量指标</t>
  </si>
  <si>
    <t>国家政策性粮食检测覆盖率=抽检数量/总样本数量*100%</t>
  </si>
  <si>
    <t>效益指标</t>
  </si>
  <si>
    <t>社会效益</t>
  </si>
  <si>
    <t>储备粮数量质量</t>
  </si>
  <si>
    <t>=</t>
  </si>
  <si>
    <t>储备数量、质量</t>
  </si>
  <si>
    <t>年</t>
  </si>
  <si>
    <t>定性指标</t>
  </si>
  <si>
    <t>通过节能审查，推动企业使用先进节能技术和设备，减少污染物排放，改善用能观念，提高全社会能源利用效率，节约能源资源</t>
  </si>
  <si>
    <t>满意度指标</t>
  </si>
  <si>
    <t>服务对象满意度</t>
  </si>
  <si>
    <t>被监督企业对监督执法机构满意度</t>
  </si>
  <si>
    <t>被监督企业对监督执法机构满意度=（被监督企业对监督执法机构满意人数/被监督企业总数）*100%</t>
  </si>
  <si>
    <t>确保我县电子政务系统网络畅通、平台正常使用</t>
  </si>
  <si>
    <t>数量指标</t>
  </si>
  <si>
    <t>足额支付嵩明县电子政务服务项目采购经费</t>
  </si>
  <si>
    <t>2032000</t>
  </si>
  <si>
    <t>元</t>
  </si>
  <si>
    <t>保障嵩明县电子政务系统网络畅通、平台正常使用</t>
  </si>
  <si>
    <t>90</t>
  </si>
  <si>
    <t>服务对象满意度=(服务对象满意人数/服务总人数)*100%</t>
  </si>
  <si>
    <t>足额发放2023年打击涉烟违法犯罪工作补助经费</t>
  </si>
  <si>
    <t>4.6</t>
  </si>
  <si>
    <t>万元</t>
  </si>
  <si>
    <t>足额、及时发放2023年打击涉烟违法犯罪工作补助经费</t>
  </si>
  <si>
    <t>足额、及时发放</t>
  </si>
  <si>
    <t>发放对象满意度情况</t>
  </si>
  <si>
    <t>发放对象满意度=（发放对象满意人数/发放总人数）*100%</t>
  </si>
  <si>
    <t>发放2023年农本调查经费</t>
  </si>
  <si>
    <t>5.18</t>
  </si>
  <si>
    <t>足额发放2023年农本调查经费</t>
  </si>
  <si>
    <t>保障2023年农本调查经费顺利发放，农调工作正常进行</t>
  </si>
  <si>
    <t>运行正常</t>
  </si>
  <si>
    <t>发放对象满意度</t>
  </si>
  <si>
    <t>国防动员和后备力量建设工作</t>
  </si>
  <si>
    <t>足额发放国防动员和后备力量建设工作经费</t>
  </si>
  <si>
    <t>及时发放国防动员和后备力量建设工作经费</t>
  </si>
  <si>
    <t>及时发放</t>
  </si>
  <si>
    <t>发放对象满意度=（发放对象满意数/发放总数）*100%</t>
  </si>
  <si>
    <t>1．嵩明县长江经济带农业面源污染治理项目指标余额140万元（农业农村局）,本次安排70万元。
2．云南（嵩明）高原特色农副产品智慧冷链产业园建设项目指标余额500万元（农业园区），本次安排250万元。</t>
  </si>
  <si>
    <t>发放2023年省预算内前期工作经费</t>
  </si>
  <si>
    <t>320</t>
  </si>
  <si>
    <t>按标准发放2023年省预算内前期工作经费</t>
  </si>
  <si>
    <t>发放2023年省预算内前期工作经费，顺利开展预算内项目</t>
  </si>
  <si>
    <t>顺利开展</t>
  </si>
  <si>
    <t>顺利开展预算内项目</t>
  </si>
  <si>
    <t>足额发放2022年度城乡绿化美化标杆典型省级财政直接奖补资金</t>
  </si>
  <si>
    <t>406.25</t>
  </si>
  <si>
    <t>发放2022年度城乡绿化美化标杆典型省级财政直接奖补资金</t>
  </si>
  <si>
    <t>足额、及时发放2022年度城乡绿化美化标杆典型省级财政直接奖补资金</t>
  </si>
  <si>
    <t>应急物资验收质量合格率</t>
  </si>
  <si>
    <t>合格率=（合格件数/总采购入库件数）*100%</t>
  </si>
  <si>
    <t>保质保量，满足救灾需求</t>
  </si>
  <si>
    <t>达标</t>
  </si>
  <si>
    <t>满足我县群众救灾需求</t>
  </si>
  <si>
    <t>救助对象满意度情况</t>
  </si>
  <si>
    <t>救助对象满意度=（救助对象满意人数/救助总人数）*100%</t>
  </si>
  <si>
    <t>人防基本指挥所及玉带公园建设项目对保障战时指挥机关安全，保障指挥机关稳定不间断指挥正常，对加强城市应急管理、防灾救灾也起到积极左右</t>
  </si>
  <si>
    <t>时效指标</t>
  </si>
  <si>
    <t>预算执行率</t>
  </si>
  <si>
    <t>预算执行有效</t>
  </si>
  <si>
    <t>机构运转效率</t>
  </si>
  <si>
    <t>高效运转</t>
  </si>
  <si>
    <t>保障人防工作经费及时</t>
  </si>
  <si>
    <t>群众对人防工作的满意度</t>
  </si>
  <si>
    <t>满意度=满意人数/总调查人数*100%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</si>
  <si>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</si>
  <si>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</si>
  <si>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</si>
  <si>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</si>
  <si>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</si>
  <si>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</si>
  <si>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</si>
  <si>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</si>
  <si>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</si>
  <si>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</si>
  <si>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</si>
  <si>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</si>
  <si>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</si>
  <si>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</si>
  <si>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公车加油</t>
  </si>
  <si>
    <t>车辆加油、添加燃料服务</t>
  </si>
  <si>
    <t>公车维修和保养</t>
  </si>
  <si>
    <t>车辆维修和保养服务</t>
  </si>
  <si>
    <t>公车保险</t>
  </si>
  <si>
    <t>机动车保险服务</t>
  </si>
  <si>
    <t>A3、A4纸采购</t>
  </si>
  <si>
    <t>复印纸</t>
  </si>
  <si>
    <t>嵩明县电子政务服务项目采购</t>
  </si>
  <si>
    <t>其他信息技术服务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</si>
  <si>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</si>
  <si>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</si>
  <si>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</si>
  <si>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</si>
  <si>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</si>
  <si>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</si>
  <si>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</si>
  <si>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</si>
  <si>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A1803 社会保险服务</t>
  </si>
  <si>
    <t>A 公共服务</t>
  </si>
  <si>
    <t>B1101 维修保养服务</t>
  </si>
  <si>
    <t>B 政府履职辅助性服务</t>
  </si>
  <si>
    <t>B1001 机关信息系统开发与维护服务</t>
  </si>
  <si>
    <t>预算09-1表</t>
  </si>
  <si>
    <t>单位名称（项目）</t>
  </si>
  <si>
    <t>资金来源</t>
  </si>
  <si>
    <t>地区</t>
  </si>
  <si>
    <t>嵩阳街道</t>
  </si>
  <si>
    <t>杨桥街道</t>
  </si>
  <si>
    <t>小街镇</t>
  </si>
  <si>
    <t>杨林镇</t>
  </si>
  <si>
    <t>牛栏江镇</t>
  </si>
  <si>
    <t>职教园区</t>
  </si>
  <si>
    <t>杨林经开区</t>
  </si>
  <si>
    <t>花卉园区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</si>
  <si>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</si>
  <si>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</si>
  <si>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</si>
  <si>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</si>
  <si>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</si>
  <si>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</si>
  <si>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</si>
  <si>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</si>
  <si>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</si>
  <si>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</si>
  <si>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预算12表</t>
  </si>
  <si>
    <t>项目级次</t>
  </si>
  <si>
    <t>311 专项业务类</t>
  </si>
  <si>
    <t>本级</t>
  </si>
  <si>
    <t>备注：本单位无此项支出，故本表为空表。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</si>
</sst>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;\-#,##0;;@"/>
    <numFmt numFmtId="179" formatCode="yyyy/mm/dd\ hh:mm:ss"/>
    <numFmt numFmtId="180" formatCode="yyyy/mm/dd"/>
    <numFmt numFmtId="181" formatCode="#,##0.00;\-#,##0.00;;@"/>
  </numFmts>
  <fonts count="1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179" fontId="15" fillId="0" borderId="4">
      <alignment horizontal="right" vertical="center"/>
    </xf>
    <xf numFmtId="180" fontId="15" fillId="0" borderId="4">
      <alignment horizontal="right" vertical="center"/>
    </xf>
    <xf numFmtId="10" fontId="15" fillId="0" borderId="4">
      <alignment horizontal="right" vertical="center"/>
    </xf>
    <xf numFmtId="181" fontId="15" fillId="0" borderId="4">
      <alignment horizontal="right" vertical="center"/>
    </xf>
    <xf numFmtId="49" fontId="15" fillId="0" borderId="4">
      <alignment horizontal="left" vertical="center" wrapText="1"/>
    </xf>
    <xf numFmtId="181" fontId="15" fillId="0" borderId="4">
      <alignment horizontal="right" vertical="center"/>
    </xf>
    <xf numFmtId="21" fontId="15" fillId="0" borderId="4">
      <alignment horizontal="right" vertical="center"/>
    </xf>
    <xf numFmtId="178" fontId="15" fillId="0" borderId="4">
      <alignment horizontal="right" vertical="center"/>
    </xf>
  </cellStyleXfs>
  <cellXfs count="210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9" fontId="5" fillId="0" borderId="4" xfId="5" applyFont="1">
      <alignment horizontal="left" vertic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" fontId="5" fillId="0" borderId="4" xfId="6" applyNumberFormat="1" applyFont="1">
      <alignment horizontal="right" vertical="center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/>
      <protection locked="0"/>
    </xf>
    <xf numFmtId="4" fontId="2" fillId="0" borderId="4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12" xfId="0" applyBorder="1"/>
    <xf numFmtId="181" fontId="5" fillId="0" borderId="4" xfId="6" applyFont="1">
      <alignment horizontal="right" vertical="center"/>
    </xf>
    <xf numFmtId="181" fontId="5" fillId="0" borderId="5" xfId="6" applyFont="1" applyBorder="1">
      <alignment horizontal="right" vertical="center"/>
    </xf>
    <xf numFmtId="0" fontId="0" fillId="0" borderId="13" xfId="0" applyBorder="1"/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81" fontId="5" fillId="0" borderId="4" xfId="0" applyNumberFormat="1" applyFont="1" applyBorder="1" applyAlignment="1">
      <alignment horizontal="right" vertical="center"/>
    </xf>
    <xf numFmtId="178" fontId="5" fillId="0" borderId="4" xfId="8" applyFont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49" fontId="4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81" fontId="14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2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2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81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" fillId="2" borderId="15" xfId="0" applyFont="1" applyFill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7" fillId="0" borderId="0" xfId="0" applyFont="1"/>
  </cellXfs>
  <cellStyles count="9">
    <cellStyle name="DateStyle" xfId="2" xr:uid="{00000000-0005-0000-0000-00000D000000}"/>
    <cellStyle name="DateTimeStyle" xfId="1" xr:uid="{00000000-0005-0000-0000-000006000000}"/>
    <cellStyle name="IntegralNumberStyle" xfId="8" xr:uid="{00000000-0005-0000-0000-000038000000}"/>
    <cellStyle name="MoneyStyle" xfId="6" xr:uid="{00000000-0005-0000-0000-000036000000}"/>
    <cellStyle name="NumberStyle" xfId="4" xr:uid="{00000000-0005-0000-0000-000034000000}"/>
    <cellStyle name="PercentStyle" xfId="3" xr:uid="{00000000-0005-0000-0000-000023000000}"/>
    <cellStyle name="TextStyle" xfId="5" xr:uid="{00000000-0005-0000-0000-000035000000}"/>
    <cellStyle name="TimeStyle" xfId="7" xr:uid="{00000000-0005-0000-0000-000037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4</xdr:row>
      <xdr:rowOff>9525</xdr:rowOff>
    </xdr:from>
    <xdr:to>
      <xdr:col>14</xdr:col>
      <xdr:colOff>0</xdr:colOff>
      <xdr:row>6</xdr:row>
      <xdr:rowOff>219075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926195" y="1323975"/>
          <a:ext cx="15068550" cy="666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0</xdr:rowOff>
    </xdr:from>
    <xdr:to>
      <xdr:col>10</xdr:col>
      <xdr:colOff>1762125</xdr:colOff>
      <xdr:row>8</xdr:row>
      <xdr:rowOff>9525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1497965" y="1581150"/>
          <a:ext cx="15718790" cy="723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1866900</xdr:colOff>
      <xdr:row>4</xdr:row>
      <xdr:rowOff>219075</xdr:rowOff>
    </xdr:from>
    <xdr:to>
      <xdr:col>15</xdr:col>
      <xdr:colOff>3810</xdr:colOff>
      <xdr:row>27</xdr:row>
      <xdr:rowOff>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1436350" y="1838325"/>
          <a:ext cx="17002760" cy="5876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3175</xdr:colOff>
      <xdr:row>6</xdr:row>
      <xdr:rowOff>0</xdr:rowOff>
    </xdr:from>
    <xdr:to>
      <xdr:col>23</xdr:col>
      <xdr:colOff>1419225</xdr:colOff>
      <xdr:row>33</xdr:row>
      <xdr:rowOff>247650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20747355" y="1895475"/>
          <a:ext cx="15671800" cy="7191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19050</xdr:rowOff>
    </xdr:from>
    <xdr:to>
      <xdr:col>6</xdr:col>
      <xdr:colOff>3175</xdr:colOff>
      <xdr:row>8</xdr:row>
      <xdr:rowOff>219075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2468245" y="1600200"/>
          <a:ext cx="11717020" cy="733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4</xdr:row>
      <xdr:rowOff>219075</xdr:rowOff>
    </xdr:from>
    <xdr:to>
      <xdr:col>19</xdr:col>
      <xdr:colOff>1905</xdr:colOff>
      <xdr:row>10</xdr:row>
      <xdr:rowOff>257175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17948275" y="1866900"/>
          <a:ext cx="13696950" cy="1600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1552575</xdr:colOff>
      <xdr:row>5</xdr:row>
      <xdr:rowOff>19050</xdr:rowOff>
    </xdr:from>
    <xdr:to>
      <xdr:col>19</xdr:col>
      <xdr:colOff>1543050</xdr:colOff>
      <xdr:row>8</xdr:row>
      <xdr:rowOff>257175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27427555" y="1943100"/>
          <a:ext cx="13987145" cy="1038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</xdr:row>
      <xdr:rowOff>38100</xdr:rowOff>
    </xdr:from>
    <xdr:to>
      <xdr:col>12</xdr:col>
      <xdr:colOff>9525</xdr:colOff>
      <xdr:row>7</xdr:row>
      <xdr:rowOff>238125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2901950" y="2019300"/>
          <a:ext cx="16744950" cy="447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</xdr:colOff>
      <xdr:row>5</xdr:row>
      <xdr:rowOff>28575</xdr:rowOff>
    </xdr:from>
    <xdr:to>
      <xdr:col>10</xdr:col>
      <xdr:colOff>11430</xdr:colOff>
      <xdr:row>7</xdr:row>
      <xdr:rowOff>9525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2619375" y="1724025"/>
          <a:ext cx="14025245" cy="1047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180975</xdr:rowOff>
    </xdr:from>
    <xdr:to>
      <xdr:col>9</xdr:col>
      <xdr:colOff>6985</xdr:colOff>
      <xdr:row>8</xdr:row>
      <xdr:rowOff>0</xdr:rowOff>
    </xdr:to>
    <xdr:cxnSp macro="">
      <xdr:nvCxnSpPr>
        <xdr:cNvPr id="2" name="直接连接符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2587625" y="1695450"/>
          <a:ext cx="18361660" cy="533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Right="0"/>
    <pageSetUpPr fitToPage="1"/>
  </sheetPr>
  <dimension ref="A1:D36"/>
  <sheetViews>
    <sheetView showGridLines="0" showZeros="0" tabSelected="1" workbookViewId="0">
      <pane ySplit="1" topLeftCell="A2" activePane="bottomLeft" state="frozen"/>
      <selection pane="bottomLeft" activeCell="A19" sqref="A19"/>
    </sheetView>
  </sheetViews>
  <sheetFormatPr defaultColWidth="8.625" defaultRowHeight="12.75" customHeight="1"/>
  <cols>
    <col min="1" max="4" width="41" customWidth="1"/>
  </cols>
  <sheetData>
    <row r="1" spans="1:4" ht="15" customHeight="1">
      <c r="A1" s="26"/>
      <c r="B1" s="26"/>
      <c r="C1" s="26"/>
      <c r="D1" s="34" t="s">
        <v>0</v>
      </c>
    </row>
    <row r="2" spans="1:4" ht="41.25" customHeight="1">
      <c r="A2" s="107" t="str">
        <f>"2025"&amp;"年部门财务收支预算总表"</f>
        <v>2025年部门财务收支预算总表</v>
      </c>
      <c r="B2" s="108"/>
      <c r="C2" s="108"/>
      <c r="D2" s="108"/>
    </row>
    <row r="3" spans="1:4" ht="17.25" customHeight="1">
      <c r="A3" s="109" t="str">
        <f>"单位名称："&amp;"嵩明县发展和改革局"</f>
        <v>单位名称：嵩明县发展和改革局</v>
      </c>
      <c r="B3" s="110"/>
      <c r="D3" s="83" t="s">
        <v>1</v>
      </c>
    </row>
    <row r="4" spans="1:4" ht="23.25" customHeight="1">
      <c r="A4" s="111" t="s">
        <v>2</v>
      </c>
      <c r="B4" s="112"/>
      <c r="C4" s="111" t="s">
        <v>3</v>
      </c>
      <c r="D4" s="112"/>
    </row>
    <row r="5" spans="1:4" ht="24" customHeight="1">
      <c r="A5" s="90" t="s">
        <v>4</v>
      </c>
      <c r="B5" s="90" t="s">
        <v>5</v>
      </c>
      <c r="C5" s="90" t="s">
        <v>6</v>
      </c>
      <c r="D5" s="90" t="s">
        <v>5</v>
      </c>
    </row>
    <row r="6" spans="1:4" ht="17.25" customHeight="1">
      <c r="A6" s="91" t="s">
        <v>7</v>
      </c>
      <c r="B6" s="49">
        <v>16923558.030000001</v>
      </c>
      <c r="C6" s="91" t="s">
        <v>8</v>
      </c>
      <c r="D6" s="49">
        <v>14312334</v>
      </c>
    </row>
    <row r="7" spans="1:4" ht="17.25" customHeight="1">
      <c r="A7" s="91" t="s">
        <v>9</v>
      </c>
      <c r="B7" s="49"/>
      <c r="C7" s="91" t="s">
        <v>10</v>
      </c>
      <c r="D7" s="49"/>
    </row>
    <row r="8" spans="1:4" ht="17.25" customHeight="1">
      <c r="A8" s="91" t="s">
        <v>11</v>
      </c>
      <c r="B8" s="49"/>
      <c r="C8" s="106" t="s">
        <v>12</v>
      </c>
      <c r="D8" s="49"/>
    </row>
    <row r="9" spans="1:4" ht="17.25" customHeight="1">
      <c r="A9" s="91" t="s">
        <v>13</v>
      </c>
      <c r="B9" s="49"/>
      <c r="C9" s="106" t="s">
        <v>14</v>
      </c>
      <c r="D9" s="49"/>
    </row>
    <row r="10" spans="1:4" ht="17.25" customHeight="1">
      <c r="A10" s="91" t="s">
        <v>15</v>
      </c>
      <c r="B10" s="49"/>
      <c r="C10" s="106" t="s">
        <v>16</v>
      </c>
      <c r="D10" s="49"/>
    </row>
    <row r="11" spans="1:4" ht="17.25" customHeight="1">
      <c r="A11" s="91" t="s">
        <v>17</v>
      </c>
      <c r="B11" s="49"/>
      <c r="C11" s="106" t="s">
        <v>18</v>
      </c>
      <c r="D11" s="49"/>
    </row>
    <row r="12" spans="1:4" ht="17.25" customHeight="1">
      <c r="A12" s="91" t="s">
        <v>19</v>
      </c>
      <c r="B12" s="49"/>
      <c r="C12" s="21" t="s">
        <v>20</v>
      </c>
      <c r="D12" s="49"/>
    </row>
    <row r="13" spans="1:4" ht="17.25" customHeight="1">
      <c r="A13" s="91" t="s">
        <v>21</v>
      </c>
      <c r="B13" s="49"/>
      <c r="C13" s="21" t="s">
        <v>22</v>
      </c>
      <c r="D13" s="49">
        <v>1405631.84</v>
      </c>
    </row>
    <row r="14" spans="1:4" ht="17.25" customHeight="1">
      <c r="A14" s="91" t="s">
        <v>23</v>
      </c>
      <c r="B14" s="49"/>
      <c r="C14" s="21" t="s">
        <v>24</v>
      </c>
      <c r="D14" s="49">
        <v>680316.19</v>
      </c>
    </row>
    <row r="15" spans="1:4" ht="17.25" customHeight="1">
      <c r="A15" s="91" t="s">
        <v>25</v>
      </c>
      <c r="B15" s="68"/>
      <c r="C15" s="21" t="s">
        <v>26</v>
      </c>
      <c r="D15" s="49"/>
    </row>
    <row r="16" spans="1:4" ht="17.25" customHeight="1">
      <c r="A16" s="87"/>
      <c r="B16" s="49"/>
      <c r="C16" s="21" t="s">
        <v>27</v>
      </c>
      <c r="D16" s="49"/>
    </row>
    <row r="17" spans="1:4" ht="17.25" customHeight="1">
      <c r="A17" s="92"/>
      <c r="B17" s="49"/>
      <c r="C17" s="21" t="s">
        <v>28</v>
      </c>
      <c r="D17" s="49"/>
    </row>
    <row r="18" spans="1:4" ht="17.25" customHeight="1">
      <c r="A18" s="92"/>
      <c r="B18" s="49"/>
      <c r="C18" s="21" t="s">
        <v>29</v>
      </c>
      <c r="D18" s="49"/>
    </row>
    <row r="19" spans="1:4" ht="17.25" customHeight="1">
      <c r="A19" s="92"/>
      <c r="B19" s="49"/>
      <c r="C19" s="21" t="s">
        <v>30</v>
      </c>
      <c r="D19" s="49"/>
    </row>
    <row r="20" spans="1:4" ht="17.25" customHeight="1">
      <c r="A20" s="92"/>
      <c r="B20" s="49"/>
      <c r="C20" s="21" t="s">
        <v>31</v>
      </c>
      <c r="D20" s="49"/>
    </row>
    <row r="21" spans="1:4" ht="17.25" customHeight="1">
      <c r="A21" s="92"/>
      <c r="B21" s="49"/>
      <c r="C21" s="21" t="s">
        <v>32</v>
      </c>
      <c r="D21" s="49"/>
    </row>
    <row r="22" spans="1:4" ht="17.25" customHeight="1">
      <c r="A22" s="92"/>
      <c r="B22" s="49"/>
      <c r="C22" s="21" t="s">
        <v>33</v>
      </c>
      <c r="D22" s="49"/>
    </row>
    <row r="23" spans="1:4" ht="17.25" customHeight="1">
      <c r="A23" s="92"/>
      <c r="B23" s="49"/>
      <c r="C23" s="21" t="s">
        <v>34</v>
      </c>
      <c r="D23" s="49"/>
    </row>
    <row r="24" spans="1:4" ht="17.25" customHeight="1">
      <c r="A24" s="92"/>
      <c r="B24" s="49"/>
      <c r="C24" s="21" t="s">
        <v>35</v>
      </c>
      <c r="D24" s="49">
        <v>525276</v>
      </c>
    </row>
    <row r="25" spans="1:4" ht="17.25" customHeight="1">
      <c r="A25" s="92"/>
      <c r="B25" s="49"/>
      <c r="C25" s="21" t="s">
        <v>36</v>
      </c>
      <c r="D25" s="49"/>
    </row>
    <row r="26" spans="1:4" ht="17.25" customHeight="1">
      <c r="A26" s="92"/>
      <c r="B26" s="49"/>
      <c r="C26" s="87" t="s">
        <v>37</v>
      </c>
      <c r="D26" s="49"/>
    </row>
    <row r="27" spans="1:4" ht="17.25" customHeight="1">
      <c r="A27" s="92"/>
      <c r="B27" s="49"/>
      <c r="C27" s="21" t="s">
        <v>38</v>
      </c>
      <c r="D27" s="49"/>
    </row>
    <row r="28" spans="1:4" ht="16.5" customHeight="1">
      <c r="A28" s="92"/>
      <c r="B28" s="49"/>
      <c r="C28" s="21" t="s">
        <v>39</v>
      </c>
      <c r="D28" s="49"/>
    </row>
    <row r="29" spans="1:4" ht="16.5" customHeight="1">
      <c r="A29" s="92"/>
      <c r="B29" s="49"/>
      <c r="C29" s="87" t="s">
        <v>40</v>
      </c>
      <c r="D29" s="49"/>
    </row>
    <row r="30" spans="1:4" ht="17.25" customHeight="1">
      <c r="A30" s="92"/>
      <c r="B30" s="49"/>
      <c r="C30" s="87" t="s">
        <v>41</v>
      </c>
      <c r="D30" s="49"/>
    </row>
    <row r="31" spans="1:4" ht="17.25" customHeight="1">
      <c r="A31" s="92"/>
      <c r="B31" s="49"/>
      <c r="C31" s="21" t="s">
        <v>42</v>
      </c>
      <c r="D31" s="49"/>
    </row>
    <row r="32" spans="1:4" ht="16.5" customHeight="1">
      <c r="A32" s="92" t="s">
        <v>43</v>
      </c>
      <c r="B32" s="49">
        <v>16923558.030000001</v>
      </c>
      <c r="C32" s="92" t="s">
        <v>44</v>
      </c>
      <c r="D32" s="49">
        <v>16923558.030000001</v>
      </c>
    </row>
    <row r="33" spans="1:4" ht="16.5" customHeight="1">
      <c r="A33" s="87" t="s">
        <v>45</v>
      </c>
      <c r="B33" s="49"/>
      <c r="C33" s="87" t="s">
        <v>46</v>
      </c>
      <c r="D33" s="49"/>
    </row>
    <row r="34" spans="1:4" ht="16.5" customHeight="1">
      <c r="A34" s="21" t="s">
        <v>47</v>
      </c>
      <c r="B34" s="68"/>
      <c r="C34" s="21" t="s">
        <v>47</v>
      </c>
      <c r="D34" s="68"/>
    </row>
    <row r="35" spans="1:4" ht="16.5" customHeight="1">
      <c r="A35" s="21" t="s">
        <v>48</v>
      </c>
      <c r="B35" s="68"/>
      <c r="C35" s="21" t="s">
        <v>49</v>
      </c>
      <c r="D35" s="68"/>
    </row>
    <row r="36" spans="1:4" ht="16.5" customHeight="1">
      <c r="A36" s="93" t="s">
        <v>50</v>
      </c>
      <c r="B36" s="49">
        <v>16923558.030000001</v>
      </c>
      <c r="C36" s="93" t="s">
        <v>51</v>
      </c>
      <c r="D36" s="49">
        <v>16923558.030000001</v>
      </c>
    </row>
  </sheetData>
  <mergeCells count="4">
    <mergeCell ref="A2:D2"/>
    <mergeCell ref="A3:B3"/>
    <mergeCell ref="A4:B4"/>
    <mergeCell ref="C4:D4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outlinePr summaryRight="0"/>
    <pageSetUpPr fitToPage="1"/>
  </sheetPr>
  <dimension ref="A1:F36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73">
        <v>1</v>
      </c>
      <c r="B1" s="74">
        <v>0</v>
      </c>
      <c r="C1" s="73">
        <v>1</v>
      </c>
      <c r="D1" s="75"/>
      <c r="E1" s="75"/>
      <c r="F1" s="72" t="s">
        <v>345</v>
      </c>
    </row>
    <row r="2" spans="1:6" ht="42" customHeight="1">
      <c r="A2" s="170" t="str">
        <f>"2025"&amp;"年部门政府性基金预算支出预算表"</f>
        <v>2025年部门政府性基金预算支出预算表</v>
      </c>
      <c r="B2" s="170" t="s">
        <v>346</v>
      </c>
      <c r="C2" s="171"/>
      <c r="D2" s="127"/>
      <c r="E2" s="127"/>
      <c r="F2" s="127"/>
    </row>
    <row r="3" spans="1:6" ht="13.5" customHeight="1">
      <c r="A3" s="151" t="str">
        <f>"单位名称："&amp;"嵩明县发展和改革局"</f>
        <v>单位名称：嵩明县发展和改革局</v>
      </c>
      <c r="B3" s="151" t="s">
        <v>347</v>
      </c>
      <c r="C3" s="172"/>
      <c r="D3" s="75"/>
      <c r="E3" s="75"/>
      <c r="F3" s="72" t="s">
        <v>1</v>
      </c>
    </row>
    <row r="4" spans="1:6" ht="19.5" customHeight="1">
      <c r="A4" s="135" t="s">
        <v>183</v>
      </c>
      <c r="B4" s="177" t="s">
        <v>68</v>
      </c>
      <c r="C4" s="135" t="s">
        <v>69</v>
      </c>
      <c r="D4" s="173" t="s">
        <v>348</v>
      </c>
      <c r="E4" s="131"/>
      <c r="F4" s="132"/>
    </row>
    <row r="5" spans="1:6" ht="18.75" customHeight="1">
      <c r="A5" s="176"/>
      <c r="B5" s="178"/>
      <c r="C5" s="176"/>
      <c r="D5" s="76" t="s">
        <v>54</v>
      </c>
      <c r="E5" s="42" t="s">
        <v>72</v>
      </c>
      <c r="F5" s="76" t="s">
        <v>73</v>
      </c>
    </row>
    <row r="6" spans="1:6" ht="18.75" customHeight="1">
      <c r="A6" s="36">
        <v>1</v>
      </c>
      <c r="B6" s="77" t="s">
        <v>80</v>
      </c>
      <c r="C6" s="36">
        <v>3</v>
      </c>
      <c r="D6" s="78">
        <v>4</v>
      </c>
      <c r="E6" s="78">
        <v>5</v>
      </c>
      <c r="F6" s="78">
        <v>6</v>
      </c>
    </row>
    <row r="7" spans="1:6" ht="21" customHeight="1">
      <c r="A7" s="30"/>
      <c r="B7" s="10"/>
      <c r="C7" s="10"/>
      <c r="D7" s="49"/>
      <c r="E7" s="49"/>
      <c r="F7" s="49"/>
    </row>
    <row r="8" spans="1:6" ht="21" customHeight="1">
      <c r="A8" s="10"/>
      <c r="B8" s="10"/>
      <c r="C8" s="10"/>
      <c r="D8" s="49"/>
      <c r="E8" s="49"/>
      <c r="F8" s="49"/>
    </row>
    <row r="9" spans="1:6" ht="18.75" customHeight="1">
      <c r="A9" s="174" t="s">
        <v>173</v>
      </c>
      <c r="B9" s="174"/>
      <c r="C9" s="175"/>
      <c r="D9" s="49"/>
      <c r="E9" s="49"/>
      <c r="F9" s="49"/>
    </row>
    <row r="10" spans="1:6" ht="14.25" customHeight="1">
      <c r="A10" s="209" t="s">
        <v>408</v>
      </c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  <row r="35" customFormat="1" ht="14.25" customHeight="1"/>
    <row r="36" customFormat="1" ht="14.25" customHeight="1"/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outlinePr summaryRight="0"/>
    <pageSetUpPr fitToPage="1"/>
  </sheetPr>
  <dimension ref="A1:S34"/>
  <sheetViews>
    <sheetView showZeros="0" workbookViewId="0">
      <pane ySplit="1" topLeftCell="A2" activePane="bottomLeft" state="frozen"/>
      <selection pane="bottomLeft" activeCell="L16" sqref="L16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56"/>
      <c r="C1" s="56"/>
      <c r="R1" s="2"/>
      <c r="S1" s="2" t="s">
        <v>349</v>
      </c>
    </row>
    <row r="2" spans="1:19" ht="41.25" customHeight="1">
      <c r="A2" s="179" t="str">
        <f>"2025"&amp;"年部门政府采购预算表"</f>
        <v>2025年部门政府采购预算表</v>
      </c>
      <c r="B2" s="149"/>
      <c r="C2" s="149"/>
      <c r="D2" s="150"/>
      <c r="E2" s="150"/>
      <c r="F2" s="150"/>
      <c r="G2" s="150"/>
      <c r="H2" s="150"/>
      <c r="I2" s="150"/>
      <c r="J2" s="150"/>
      <c r="K2" s="150"/>
      <c r="L2" s="150"/>
      <c r="M2" s="149"/>
      <c r="N2" s="150"/>
      <c r="O2" s="150"/>
      <c r="P2" s="149"/>
      <c r="Q2" s="150"/>
      <c r="R2" s="149"/>
      <c r="S2" s="149"/>
    </row>
    <row r="3" spans="1:19" ht="18.75" customHeight="1">
      <c r="A3" s="142" t="str">
        <f>"单位名称："&amp;"嵩明县发展和改革局"</f>
        <v>单位名称：嵩明县发展和改革局</v>
      </c>
      <c r="B3" s="180"/>
      <c r="C3" s="180"/>
      <c r="D3" s="181"/>
      <c r="E3" s="181"/>
      <c r="F3" s="181"/>
      <c r="G3" s="181"/>
      <c r="H3" s="181"/>
      <c r="I3" s="4"/>
      <c r="J3" s="4"/>
      <c r="K3" s="4"/>
      <c r="L3" s="4"/>
      <c r="R3" s="5"/>
      <c r="S3" s="72" t="s">
        <v>1</v>
      </c>
    </row>
    <row r="4" spans="1:19" ht="54" customHeight="1">
      <c r="A4" s="8" t="s">
        <v>182</v>
      </c>
      <c r="B4" s="58" t="s">
        <v>183</v>
      </c>
      <c r="C4" s="58" t="s">
        <v>350</v>
      </c>
      <c r="D4" s="59" t="s">
        <v>351</v>
      </c>
      <c r="E4" s="59" t="s">
        <v>352</v>
      </c>
      <c r="F4" s="59" t="s">
        <v>353</v>
      </c>
      <c r="G4" s="59" t="s">
        <v>354</v>
      </c>
      <c r="H4" s="59" t="s">
        <v>355</v>
      </c>
      <c r="I4" s="59" t="s">
        <v>54</v>
      </c>
      <c r="J4" s="59" t="s">
        <v>55</v>
      </c>
      <c r="K4" s="59" t="s">
        <v>356</v>
      </c>
      <c r="L4" s="59" t="s">
        <v>357</v>
      </c>
      <c r="M4" s="65" t="s">
        <v>358</v>
      </c>
      <c r="N4" s="59" t="s">
        <v>55</v>
      </c>
      <c r="O4" s="59" t="s">
        <v>60</v>
      </c>
      <c r="P4" s="58" t="s">
        <v>61</v>
      </c>
      <c r="Q4" s="59" t="s">
        <v>62</v>
      </c>
      <c r="R4" s="65" t="s">
        <v>63</v>
      </c>
      <c r="S4" s="58" t="s">
        <v>64</v>
      </c>
    </row>
    <row r="5" spans="1:19" ht="18" customHeight="1">
      <c r="A5" s="69">
        <v>1</v>
      </c>
      <c r="B5" s="69" t="s">
        <v>80</v>
      </c>
      <c r="C5" s="70">
        <v>3</v>
      </c>
      <c r="D5" s="70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  <c r="K5" s="69">
        <v>11</v>
      </c>
      <c r="L5" s="69">
        <v>12</v>
      </c>
      <c r="M5" s="69">
        <v>13</v>
      </c>
      <c r="N5" s="69">
        <v>14</v>
      </c>
      <c r="O5" s="69">
        <v>15</v>
      </c>
      <c r="P5" s="69">
        <v>16</v>
      </c>
      <c r="Q5" s="69">
        <v>17</v>
      </c>
      <c r="R5" s="69">
        <v>18</v>
      </c>
      <c r="S5" s="69">
        <v>19</v>
      </c>
    </row>
    <row r="6" spans="1:19" ht="21" customHeight="1">
      <c r="A6" s="61" t="s">
        <v>66</v>
      </c>
      <c r="B6" s="62" t="s">
        <v>66</v>
      </c>
      <c r="C6" s="62" t="s">
        <v>222</v>
      </c>
      <c r="D6" s="63" t="s">
        <v>359</v>
      </c>
      <c r="E6" s="63" t="s">
        <v>360</v>
      </c>
      <c r="F6" s="63" t="s">
        <v>296</v>
      </c>
      <c r="G6" s="71">
        <v>20000</v>
      </c>
      <c r="H6" s="49"/>
      <c r="I6" s="49">
        <v>20000</v>
      </c>
      <c r="J6" s="49">
        <v>20000</v>
      </c>
      <c r="K6" s="49"/>
      <c r="L6" s="49"/>
      <c r="M6" s="49"/>
      <c r="N6" s="49"/>
      <c r="O6" s="49"/>
      <c r="P6" s="68"/>
      <c r="Q6" s="68"/>
      <c r="R6" s="49"/>
      <c r="S6" s="49"/>
    </row>
    <row r="7" spans="1:19" ht="21" customHeight="1">
      <c r="A7" s="61" t="s">
        <v>66</v>
      </c>
      <c r="B7" s="62" t="s">
        <v>66</v>
      </c>
      <c r="C7" s="62" t="s">
        <v>222</v>
      </c>
      <c r="D7" s="63" t="s">
        <v>361</v>
      </c>
      <c r="E7" s="63" t="s">
        <v>362</v>
      </c>
      <c r="F7" s="63" t="s">
        <v>296</v>
      </c>
      <c r="G7" s="71">
        <v>11000</v>
      </c>
      <c r="H7" s="49"/>
      <c r="I7" s="49">
        <v>11000</v>
      </c>
      <c r="J7" s="49">
        <v>11000</v>
      </c>
      <c r="K7" s="49"/>
      <c r="L7" s="49"/>
      <c r="M7" s="49"/>
      <c r="N7" s="49"/>
      <c r="O7" s="49"/>
      <c r="P7" s="68"/>
      <c r="Q7" s="68"/>
      <c r="R7" s="49"/>
      <c r="S7" s="49"/>
    </row>
    <row r="8" spans="1:19" ht="21" customHeight="1">
      <c r="A8" s="61" t="s">
        <v>66</v>
      </c>
      <c r="B8" s="62" t="s">
        <v>66</v>
      </c>
      <c r="C8" s="62" t="s">
        <v>222</v>
      </c>
      <c r="D8" s="63" t="s">
        <v>363</v>
      </c>
      <c r="E8" s="63" t="s">
        <v>364</v>
      </c>
      <c r="F8" s="63" t="s">
        <v>296</v>
      </c>
      <c r="G8" s="71">
        <v>7500</v>
      </c>
      <c r="H8" s="49"/>
      <c r="I8" s="49">
        <v>7500</v>
      </c>
      <c r="J8" s="49">
        <v>7500</v>
      </c>
      <c r="K8" s="49"/>
      <c r="L8" s="49"/>
      <c r="M8" s="49"/>
      <c r="N8" s="49"/>
      <c r="O8" s="49"/>
      <c r="P8" s="68"/>
      <c r="Q8" s="68"/>
      <c r="R8" s="49"/>
      <c r="S8" s="49"/>
    </row>
    <row r="9" spans="1:19" ht="21" customHeight="1">
      <c r="A9" s="61" t="s">
        <v>66</v>
      </c>
      <c r="B9" s="62" t="s">
        <v>66</v>
      </c>
      <c r="C9" s="62" t="s">
        <v>230</v>
      </c>
      <c r="D9" s="63" t="s">
        <v>365</v>
      </c>
      <c r="E9" s="63" t="s">
        <v>366</v>
      </c>
      <c r="F9" s="63" t="s">
        <v>296</v>
      </c>
      <c r="G9" s="71">
        <v>50</v>
      </c>
      <c r="H9" s="49">
        <v>7500</v>
      </c>
      <c r="I9" s="49">
        <v>7500</v>
      </c>
      <c r="J9" s="49">
        <v>7500</v>
      </c>
      <c r="K9" s="49"/>
      <c r="L9" s="49"/>
      <c r="M9" s="49"/>
      <c r="N9" s="49"/>
      <c r="O9" s="49"/>
      <c r="P9" s="68"/>
      <c r="Q9" s="68"/>
      <c r="R9" s="49"/>
      <c r="S9" s="49"/>
    </row>
    <row r="10" spans="1:19" ht="21" customHeight="1">
      <c r="A10" s="61" t="s">
        <v>66</v>
      </c>
      <c r="B10" s="62" t="s">
        <v>66</v>
      </c>
      <c r="C10" s="62" t="s">
        <v>259</v>
      </c>
      <c r="D10" s="63" t="s">
        <v>367</v>
      </c>
      <c r="E10" s="63" t="s">
        <v>368</v>
      </c>
      <c r="F10" s="63" t="s">
        <v>296</v>
      </c>
      <c r="G10" s="71">
        <v>1</v>
      </c>
      <c r="H10" s="49"/>
      <c r="I10" s="49">
        <v>700000</v>
      </c>
      <c r="J10" s="49">
        <v>700000</v>
      </c>
      <c r="K10" s="49"/>
      <c r="L10" s="49"/>
      <c r="M10" s="49"/>
      <c r="N10" s="49"/>
      <c r="O10" s="49"/>
      <c r="P10" s="68"/>
      <c r="Q10" s="68"/>
      <c r="R10" s="49"/>
      <c r="S10" s="49"/>
    </row>
    <row r="11" spans="1:19" ht="21" customHeight="1">
      <c r="A11" s="182" t="s">
        <v>173</v>
      </c>
      <c r="B11" s="183"/>
      <c r="C11" s="183"/>
      <c r="D11" s="184"/>
      <c r="E11" s="184"/>
      <c r="F11" s="184"/>
      <c r="G11" s="185"/>
      <c r="H11" s="49">
        <v>7500</v>
      </c>
      <c r="I11" s="49">
        <v>746000</v>
      </c>
      <c r="J11" s="49">
        <v>746000</v>
      </c>
      <c r="K11" s="49"/>
      <c r="L11" s="49"/>
      <c r="M11" s="49"/>
      <c r="N11" s="49"/>
      <c r="O11" s="49"/>
      <c r="P11" s="68"/>
      <c r="Q11" s="68"/>
      <c r="R11" s="49"/>
      <c r="S11" s="49"/>
    </row>
    <row r="12" spans="1:19" ht="21" customHeight="1">
      <c r="A12" s="142" t="s">
        <v>369</v>
      </c>
      <c r="B12" s="151"/>
      <c r="C12" s="151"/>
      <c r="D12" s="142"/>
      <c r="E12" s="142"/>
      <c r="F12" s="142"/>
      <c r="G12" s="186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</sheetData>
  <mergeCells count="4">
    <mergeCell ref="A2:S2"/>
    <mergeCell ref="A3:H3"/>
    <mergeCell ref="A11:G11"/>
    <mergeCell ref="A12:S12"/>
  </mergeCells>
  <phoneticPr fontId="16" type="noConversion"/>
  <printOptions horizontalCentered="1"/>
  <pageMargins left="0.96" right="0.96" top="0.72" bottom="0.72" header="0" footer="0"/>
  <pageSetup paperSize="9" scale="6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Right="0"/>
    <pageSetUpPr fitToPage="1"/>
  </sheetPr>
  <dimension ref="A1:T34"/>
  <sheetViews>
    <sheetView showZeros="0" workbookViewId="0">
      <pane ySplit="1" topLeftCell="A2" activePane="bottomLeft" state="frozen"/>
      <selection pane="bottomLeft" activeCell="O18" sqref="O18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41"/>
      <c r="B1" s="56"/>
      <c r="C1" s="56"/>
      <c r="D1" s="56"/>
      <c r="E1" s="56"/>
      <c r="F1" s="56"/>
      <c r="G1" s="56"/>
      <c r="H1" s="41"/>
      <c r="I1" s="41"/>
      <c r="J1" s="41"/>
      <c r="K1" s="41"/>
      <c r="L1" s="41"/>
      <c r="M1" s="41"/>
      <c r="N1" s="64"/>
      <c r="O1" s="41"/>
      <c r="P1" s="41"/>
      <c r="Q1" s="56"/>
      <c r="R1" s="41"/>
      <c r="S1" s="66"/>
      <c r="T1" s="66" t="s">
        <v>370</v>
      </c>
    </row>
    <row r="2" spans="1:20" ht="41.25" customHeight="1">
      <c r="A2" s="179" t="str">
        <f>"2025"&amp;"年部门政府购买服务预算表"</f>
        <v>2025年部门政府购买服务预算表</v>
      </c>
      <c r="B2" s="149"/>
      <c r="C2" s="149"/>
      <c r="D2" s="149"/>
      <c r="E2" s="149"/>
      <c r="F2" s="149"/>
      <c r="G2" s="149"/>
      <c r="H2" s="188"/>
      <c r="I2" s="188"/>
      <c r="J2" s="188"/>
      <c r="K2" s="188"/>
      <c r="L2" s="188"/>
      <c r="M2" s="188"/>
      <c r="N2" s="189"/>
      <c r="O2" s="188"/>
      <c r="P2" s="188"/>
      <c r="Q2" s="149"/>
      <c r="R2" s="188"/>
      <c r="S2" s="189"/>
      <c r="T2" s="149"/>
    </row>
    <row r="3" spans="1:20" ht="22.5" customHeight="1">
      <c r="A3" s="190" t="str">
        <f>"单位名称："&amp;"嵩明县发展和改革局"</f>
        <v>单位名称：嵩明县发展和改革局</v>
      </c>
      <c r="B3" s="180"/>
      <c r="C3" s="180"/>
      <c r="D3" s="180"/>
      <c r="E3" s="180"/>
      <c r="F3" s="180"/>
      <c r="G3" s="180"/>
      <c r="H3" s="191"/>
      <c r="I3" s="191"/>
      <c r="J3" s="40"/>
      <c r="K3" s="40"/>
      <c r="L3" s="40"/>
      <c r="M3" s="40"/>
      <c r="N3" s="64"/>
      <c r="O3" s="41"/>
      <c r="P3" s="41"/>
      <c r="Q3" s="56"/>
      <c r="R3" s="41"/>
      <c r="S3" s="67"/>
      <c r="T3" s="66" t="s">
        <v>1</v>
      </c>
    </row>
    <row r="4" spans="1:20" ht="54" customHeight="1">
      <c r="A4" s="8" t="s">
        <v>182</v>
      </c>
      <c r="B4" s="58" t="s">
        <v>183</v>
      </c>
      <c r="C4" s="58" t="s">
        <v>350</v>
      </c>
      <c r="D4" s="58" t="s">
        <v>371</v>
      </c>
      <c r="E4" s="58" t="s">
        <v>372</v>
      </c>
      <c r="F4" s="58" t="s">
        <v>373</v>
      </c>
      <c r="G4" s="58" t="s">
        <v>374</v>
      </c>
      <c r="H4" s="59" t="s">
        <v>375</v>
      </c>
      <c r="I4" s="59" t="s">
        <v>376</v>
      </c>
      <c r="J4" s="59" t="s">
        <v>54</v>
      </c>
      <c r="K4" s="59" t="s">
        <v>55</v>
      </c>
      <c r="L4" s="59" t="s">
        <v>356</v>
      </c>
      <c r="M4" s="59" t="s">
        <v>357</v>
      </c>
      <c r="N4" s="65" t="s">
        <v>358</v>
      </c>
      <c r="O4" s="59" t="s">
        <v>55</v>
      </c>
      <c r="P4" s="59" t="s">
        <v>60</v>
      </c>
      <c r="Q4" s="58" t="s">
        <v>61</v>
      </c>
      <c r="R4" s="59" t="s">
        <v>62</v>
      </c>
      <c r="S4" s="65" t="s">
        <v>63</v>
      </c>
      <c r="T4" s="58" t="s">
        <v>64</v>
      </c>
    </row>
    <row r="5" spans="1:20" ht="17.25" customHeight="1">
      <c r="A5" s="43">
        <v>1</v>
      </c>
      <c r="B5" s="60">
        <v>2</v>
      </c>
      <c r="C5" s="43">
        <v>3</v>
      </c>
      <c r="D5" s="43">
        <v>4</v>
      </c>
      <c r="E5" s="60">
        <v>5</v>
      </c>
      <c r="F5" s="43">
        <v>6</v>
      </c>
      <c r="G5" s="43">
        <v>7</v>
      </c>
      <c r="H5" s="60">
        <v>8</v>
      </c>
      <c r="I5" s="43">
        <v>9</v>
      </c>
      <c r="J5" s="43">
        <v>10</v>
      </c>
      <c r="K5" s="60">
        <v>11</v>
      </c>
      <c r="L5" s="43">
        <v>12</v>
      </c>
      <c r="M5" s="43">
        <v>13</v>
      </c>
      <c r="N5" s="60">
        <v>14</v>
      </c>
      <c r="O5" s="43">
        <v>15</v>
      </c>
      <c r="P5" s="43">
        <v>16</v>
      </c>
      <c r="Q5" s="60">
        <v>17</v>
      </c>
      <c r="R5" s="43">
        <v>18</v>
      </c>
      <c r="S5" s="43">
        <v>19</v>
      </c>
      <c r="T5" s="43">
        <v>20</v>
      </c>
    </row>
    <row r="6" spans="1:20" ht="21" customHeight="1">
      <c r="A6" s="61" t="s">
        <v>66</v>
      </c>
      <c r="B6" s="62" t="s">
        <v>66</v>
      </c>
      <c r="C6" s="62" t="s">
        <v>222</v>
      </c>
      <c r="D6" s="62" t="s">
        <v>363</v>
      </c>
      <c r="E6" s="62" t="s">
        <v>377</v>
      </c>
      <c r="F6" s="62" t="s">
        <v>72</v>
      </c>
      <c r="G6" s="62" t="s">
        <v>378</v>
      </c>
      <c r="H6" s="63" t="s">
        <v>95</v>
      </c>
      <c r="I6" s="63" t="s">
        <v>363</v>
      </c>
      <c r="J6" s="49">
        <v>7500</v>
      </c>
      <c r="K6" s="49">
        <v>7500</v>
      </c>
      <c r="L6" s="49"/>
      <c r="M6" s="49"/>
      <c r="N6" s="49"/>
      <c r="O6" s="49"/>
      <c r="P6" s="49"/>
      <c r="Q6" s="68"/>
      <c r="R6" s="68"/>
      <c r="S6" s="49"/>
      <c r="T6" s="49"/>
    </row>
    <row r="7" spans="1:20" ht="21" customHeight="1">
      <c r="A7" s="61" t="s">
        <v>66</v>
      </c>
      <c r="B7" s="62" t="s">
        <v>66</v>
      </c>
      <c r="C7" s="62" t="s">
        <v>222</v>
      </c>
      <c r="D7" s="62" t="s">
        <v>361</v>
      </c>
      <c r="E7" s="62" t="s">
        <v>379</v>
      </c>
      <c r="F7" s="62" t="s">
        <v>72</v>
      </c>
      <c r="G7" s="62" t="s">
        <v>380</v>
      </c>
      <c r="H7" s="63" t="s">
        <v>95</v>
      </c>
      <c r="I7" s="63" t="s">
        <v>361</v>
      </c>
      <c r="J7" s="49">
        <v>11000</v>
      </c>
      <c r="K7" s="49">
        <v>11000</v>
      </c>
      <c r="L7" s="49"/>
      <c r="M7" s="49"/>
      <c r="N7" s="49"/>
      <c r="O7" s="49"/>
      <c r="P7" s="49"/>
      <c r="Q7" s="68"/>
      <c r="R7" s="68"/>
      <c r="S7" s="49"/>
      <c r="T7" s="49"/>
    </row>
    <row r="8" spans="1:20" ht="21" customHeight="1">
      <c r="A8" s="61" t="s">
        <v>66</v>
      </c>
      <c r="B8" s="62" t="s">
        <v>66</v>
      </c>
      <c r="C8" s="62" t="s">
        <v>259</v>
      </c>
      <c r="D8" s="62" t="s">
        <v>367</v>
      </c>
      <c r="E8" s="62" t="s">
        <v>381</v>
      </c>
      <c r="F8" s="62" t="s">
        <v>73</v>
      </c>
      <c r="G8" s="62" t="s">
        <v>380</v>
      </c>
      <c r="H8" s="63" t="s">
        <v>95</v>
      </c>
      <c r="I8" s="63" t="s">
        <v>367</v>
      </c>
      <c r="J8" s="49">
        <v>700000</v>
      </c>
      <c r="K8" s="49">
        <v>700000</v>
      </c>
      <c r="L8" s="49"/>
      <c r="M8" s="49"/>
      <c r="N8" s="49"/>
      <c r="O8" s="49"/>
      <c r="P8" s="49"/>
      <c r="Q8" s="68"/>
      <c r="R8" s="68"/>
      <c r="S8" s="49"/>
      <c r="T8" s="49"/>
    </row>
    <row r="9" spans="1:20" ht="21" customHeight="1">
      <c r="A9" s="182" t="s">
        <v>173</v>
      </c>
      <c r="B9" s="183"/>
      <c r="C9" s="183"/>
      <c r="D9" s="183"/>
      <c r="E9" s="183"/>
      <c r="F9" s="183"/>
      <c r="G9" s="183"/>
      <c r="H9" s="184"/>
      <c r="I9" s="192"/>
      <c r="J9" s="49">
        <v>718500</v>
      </c>
      <c r="K9" s="49">
        <v>718500</v>
      </c>
      <c r="L9" s="49"/>
      <c r="M9" s="49"/>
      <c r="N9" s="49"/>
      <c r="O9" s="49"/>
      <c r="P9" s="49"/>
      <c r="Q9" s="68"/>
      <c r="R9" s="68"/>
      <c r="S9" s="49"/>
      <c r="T9" s="49"/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</sheetData>
  <mergeCells count="3">
    <mergeCell ref="A2:T2"/>
    <mergeCell ref="A3:I3"/>
    <mergeCell ref="A9:I9"/>
  </mergeCells>
  <phoneticPr fontId="16" type="noConversion"/>
  <printOptions horizontalCentered="1"/>
  <pageMargins left="0.96" right="0.96" top="0.72" bottom="0.72" header="0" footer="0"/>
  <pageSetup paperSize="9" scale="6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outlinePr summaryRight="0"/>
    <pageSetUpPr fitToPage="1"/>
  </sheetPr>
  <dimension ref="A1:X32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7.25" customHeight="1">
      <c r="D1" s="39"/>
      <c r="L1" s="2" t="s">
        <v>382</v>
      </c>
      <c r="W1" s="2"/>
    </row>
    <row r="2" spans="1:24" ht="41.25" customHeight="1">
      <c r="A2" s="179" t="str">
        <f>"2025"&amp;"年对下转移支付预算表"</f>
        <v>2025年对下转移支付预算表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52"/>
      <c r="N2" s="52"/>
      <c r="O2" s="52"/>
      <c r="P2" s="52"/>
      <c r="Q2" s="52"/>
      <c r="R2" s="52"/>
      <c r="S2" s="52"/>
      <c r="T2" s="52"/>
      <c r="U2" s="52"/>
      <c r="V2" s="52"/>
      <c r="W2" s="54"/>
      <c r="X2" s="54"/>
    </row>
    <row r="3" spans="1:24" ht="18" customHeight="1">
      <c r="A3" s="190" t="str">
        <f>"单位名称："&amp;"嵩明县发展和改革局"</f>
        <v>单位名称：嵩明县发展和改革局</v>
      </c>
      <c r="B3" s="191"/>
      <c r="C3" s="191"/>
      <c r="D3" s="193"/>
      <c r="E3" s="194"/>
      <c r="F3" s="194"/>
      <c r="G3" s="194"/>
      <c r="H3" s="194"/>
      <c r="I3" s="194"/>
      <c r="L3" s="5" t="s">
        <v>1</v>
      </c>
      <c r="W3" s="5"/>
    </row>
    <row r="4" spans="1:24" ht="19.5" customHeight="1">
      <c r="A4" s="196" t="s">
        <v>383</v>
      </c>
      <c r="B4" s="173" t="s">
        <v>384</v>
      </c>
      <c r="C4" s="131"/>
      <c r="D4" s="131"/>
      <c r="E4" s="195" t="s">
        <v>385</v>
      </c>
      <c r="F4" s="195"/>
      <c r="G4" s="195"/>
      <c r="H4" s="195"/>
      <c r="I4" s="195"/>
      <c r="J4" s="195"/>
      <c r="K4" s="195"/>
      <c r="L4" s="195"/>
      <c r="M4" s="53"/>
      <c r="N4" s="53"/>
      <c r="O4" s="53"/>
      <c r="P4" s="53"/>
      <c r="Q4" s="53"/>
      <c r="R4" s="53"/>
      <c r="S4" s="53"/>
      <c r="T4" s="53"/>
      <c r="U4" s="53"/>
      <c r="V4" s="53"/>
      <c r="W4" s="55"/>
      <c r="X4" s="55"/>
    </row>
    <row r="5" spans="1:24" ht="40.5" customHeight="1">
      <c r="A5" s="136"/>
      <c r="B5" s="44" t="s">
        <v>54</v>
      </c>
      <c r="C5" s="16" t="s">
        <v>56</v>
      </c>
      <c r="D5" s="45" t="s">
        <v>356</v>
      </c>
      <c r="E5" s="27" t="s">
        <v>386</v>
      </c>
      <c r="F5" s="27" t="s">
        <v>387</v>
      </c>
      <c r="G5" s="27" t="s">
        <v>388</v>
      </c>
      <c r="H5" s="27" t="s">
        <v>389</v>
      </c>
      <c r="I5" s="27" t="s">
        <v>390</v>
      </c>
      <c r="J5" s="27" t="s">
        <v>391</v>
      </c>
      <c r="K5" s="27" t="s">
        <v>392</v>
      </c>
      <c r="L5" s="27" t="s">
        <v>393</v>
      </c>
    </row>
    <row r="6" spans="1:24" ht="19.5" customHeight="1">
      <c r="A6" s="9">
        <v>1</v>
      </c>
      <c r="B6" s="9">
        <v>2</v>
      </c>
      <c r="C6" s="9">
        <v>3</v>
      </c>
      <c r="D6" s="46">
        <v>4</v>
      </c>
      <c r="E6" s="47">
        <v>5</v>
      </c>
      <c r="F6" s="48"/>
      <c r="G6" s="48"/>
      <c r="H6" s="48"/>
      <c r="I6" s="48"/>
      <c r="J6" s="48"/>
      <c r="K6" s="48"/>
      <c r="L6" s="48"/>
    </row>
    <row r="7" spans="1:24" ht="19.5" customHeight="1">
      <c r="A7" s="18"/>
      <c r="B7" s="49"/>
      <c r="C7" s="49"/>
      <c r="D7" s="49"/>
      <c r="E7" s="50"/>
      <c r="F7" s="51"/>
      <c r="G7" s="51"/>
      <c r="H7" s="51"/>
      <c r="I7" s="51"/>
      <c r="J7" s="51"/>
      <c r="K7" s="51"/>
      <c r="L7" s="51"/>
    </row>
    <row r="8" spans="1:24" ht="19.5" customHeight="1">
      <c r="A8" s="37"/>
      <c r="B8" s="49"/>
      <c r="C8" s="49"/>
      <c r="D8" s="49"/>
      <c r="E8" s="50"/>
      <c r="F8" s="51"/>
      <c r="G8" s="51"/>
      <c r="H8" s="51"/>
      <c r="I8" s="51"/>
      <c r="J8" s="51"/>
      <c r="K8" s="51"/>
      <c r="L8" s="51"/>
    </row>
    <row r="9" spans="1:24" ht="14.25" customHeight="1">
      <c r="A9" s="209" t="s">
        <v>408</v>
      </c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</sheetData>
  <mergeCells count="5">
    <mergeCell ref="A2:L2"/>
    <mergeCell ref="A3:I3"/>
    <mergeCell ref="B4:D4"/>
    <mergeCell ref="E4:L4"/>
    <mergeCell ref="A4:A5"/>
  </mergeCells>
  <phoneticPr fontId="16" type="noConversion"/>
  <printOptions horizontalCentered="1"/>
  <pageMargins left="0.96" right="0.96" top="0.72" bottom="0.72" header="0" footer="0"/>
  <pageSetup paperSize="9" scale="57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outlinePr summaryRight="0"/>
    <pageSetUpPr fitToPage="1"/>
  </sheetPr>
  <dimension ref="A1:J36"/>
  <sheetViews>
    <sheetView showZeros="0" workbookViewId="0">
      <pane ySplit="1" topLeftCell="A2" activePane="bottomLeft" state="frozen"/>
      <selection pane="bottomLeft" activeCell="A8" sqref="A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2" t="s">
        <v>394</v>
      </c>
    </row>
    <row r="2" spans="1:10" ht="41.25" customHeight="1">
      <c r="A2" s="167" t="str">
        <f>"2025"&amp;"年对下转移支付绩效目标表"</f>
        <v>2025年对下转移支付绩效目标表</v>
      </c>
      <c r="B2" s="150"/>
      <c r="C2" s="150"/>
      <c r="D2" s="150"/>
      <c r="E2" s="150"/>
      <c r="F2" s="149"/>
      <c r="G2" s="150"/>
      <c r="H2" s="149"/>
      <c r="I2" s="149"/>
      <c r="J2" s="150"/>
    </row>
    <row r="3" spans="1:10" ht="17.25" customHeight="1">
      <c r="A3" s="151" t="str">
        <f>"单位名称："&amp;"嵩明县发展和改革局"</f>
        <v>单位名称：嵩明县发展和改革局</v>
      </c>
      <c r="B3" s="108"/>
      <c r="C3" s="108"/>
      <c r="D3" s="108"/>
      <c r="E3" s="108"/>
      <c r="F3" s="108"/>
      <c r="G3" s="108"/>
      <c r="H3" s="108"/>
    </row>
    <row r="4" spans="1:10" ht="44.25" customHeight="1">
      <c r="A4" s="35" t="s">
        <v>383</v>
      </c>
      <c r="B4" s="35" t="s">
        <v>263</v>
      </c>
      <c r="C4" s="35" t="s">
        <v>264</v>
      </c>
      <c r="D4" s="35" t="s">
        <v>265</v>
      </c>
      <c r="E4" s="35" t="s">
        <v>266</v>
      </c>
      <c r="F4" s="36" t="s">
        <v>267</v>
      </c>
      <c r="G4" s="35" t="s">
        <v>268</v>
      </c>
      <c r="H4" s="36" t="s">
        <v>269</v>
      </c>
      <c r="I4" s="36" t="s">
        <v>270</v>
      </c>
      <c r="J4" s="35" t="s">
        <v>271</v>
      </c>
    </row>
    <row r="5" spans="1:10" ht="14.25" customHeight="1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6">
        <v>6</v>
      </c>
      <c r="G5" s="35">
        <v>7</v>
      </c>
      <c r="H5" s="36">
        <v>8</v>
      </c>
      <c r="I5" s="36">
        <v>9</v>
      </c>
      <c r="J5" s="35">
        <v>10</v>
      </c>
    </row>
    <row r="6" spans="1:10" ht="42" customHeight="1">
      <c r="A6" s="18"/>
      <c r="B6" s="37"/>
      <c r="C6" s="37"/>
      <c r="D6" s="37"/>
      <c r="E6" s="18"/>
      <c r="F6" s="38"/>
      <c r="G6" s="18"/>
      <c r="H6" s="38"/>
      <c r="I6" s="38"/>
      <c r="J6" s="18"/>
    </row>
    <row r="7" spans="1:10" ht="42" customHeight="1">
      <c r="A7" s="19"/>
      <c r="B7" s="10"/>
      <c r="C7" s="10"/>
      <c r="D7" s="10"/>
      <c r="E7" s="19"/>
      <c r="F7" s="10"/>
      <c r="G7" s="19"/>
      <c r="H7" s="10"/>
      <c r="I7" s="10"/>
      <c r="J7" s="19"/>
    </row>
    <row r="8" spans="1:10" ht="12" customHeight="1">
      <c r="A8" s="209" t="s">
        <v>408</v>
      </c>
    </row>
    <row r="17" customFormat="1" ht="12" customHeight="1"/>
    <row r="18" customFormat="1" ht="12" customHeight="1"/>
    <row r="19" customFormat="1" ht="12" customHeight="1"/>
    <row r="20" customFormat="1" ht="12" customHeight="1"/>
    <row r="21" customFormat="1" ht="12" customHeight="1"/>
    <row r="22" customFormat="1" ht="12" customHeight="1"/>
    <row r="23" customFormat="1" ht="12" customHeight="1"/>
    <row r="24" customFormat="1" ht="12" customHeight="1"/>
    <row r="25" customFormat="1" ht="12" customHeight="1"/>
    <row r="26" customFormat="1" ht="12" customHeight="1"/>
    <row r="27" customFormat="1" ht="12" customHeight="1"/>
    <row r="28" customFormat="1" ht="12" customHeight="1"/>
    <row r="29" customFormat="1" ht="12" customHeight="1"/>
    <row r="30" customFormat="1" ht="12" customHeight="1"/>
    <row r="31" customFormat="1" ht="12" customHeight="1"/>
    <row r="32" customFormat="1" ht="12" customHeight="1"/>
    <row r="33" customFormat="1" ht="12" customHeight="1"/>
    <row r="34" customFormat="1" ht="12" customHeight="1"/>
    <row r="35" customFormat="1" ht="12" customHeight="1"/>
    <row r="36" customFormat="1" ht="12" customHeight="1"/>
  </sheetData>
  <mergeCells count="2">
    <mergeCell ref="A2:J2"/>
    <mergeCell ref="A3:H3"/>
  </mergeCells>
  <phoneticPr fontId="16" type="noConversion"/>
  <printOptions horizontalCentered="1"/>
  <pageMargins left="0.96" right="0.96" top="0.72" bottom="0.72" header="0" footer="0"/>
  <pageSetup paperSize="9" scale="6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outlinePr summaryRight="0"/>
    <pageSetUpPr fitToPage="1"/>
  </sheetPr>
  <dimension ref="A1:I36"/>
  <sheetViews>
    <sheetView showZeros="0" workbookViewId="0">
      <pane ySplit="1" topLeftCell="A2" activePane="bottomLeft" state="frozen"/>
      <selection pane="bottomLeft" activeCell="A7" sqref="A7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97" t="s">
        <v>395</v>
      </c>
      <c r="B1" s="198"/>
      <c r="C1" s="198"/>
      <c r="D1" s="199"/>
      <c r="E1" s="199"/>
      <c r="F1" s="199"/>
      <c r="G1" s="198"/>
      <c r="H1" s="198"/>
      <c r="I1" s="199"/>
    </row>
    <row r="2" spans="1:9" ht="41.25" customHeight="1">
      <c r="A2" s="107" t="str">
        <f>"2025"&amp;"年新增资产配置预算表"</f>
        <v>2025年新增资产配置预算表</v>
      </c>
      <c r="B2" s="141"/>
      <c r="C2" s="141"/>
      <c r="D2" s="140"/>
      <c r="E2" s="140"/>
      <c r="F2" s="140"/>
      <c r="G2" s="141"/>
      <c r="H2" s="141"/>
      <c r="I2" s="140"/>
    </row>
    <row r="3" spans="1:9" ht="14.25" customHeight="1">
      <c r="A3" s="109" t="str">
        <f>"单位名称："&amp;"嵩明县发展和改革局"</f>
        <v>单位名称：嵩明县发展和改革局</v>
      </c>
      <c r="B3" s="200"/>
      <c r="C3" s="200"/>
      <c r="D3" s="26"/>
      <c r="F3" s="25"/>
      <c r="G3" s="24"/>
      <c r="H3" s="24"/>
      <c r="I3" s="34" t="s">
        <v>1</v>
      </c>
    </row>
    <row r="4" spans="1:9" ht="28.5" customHeight="1">
      <c r="A4" s="144" t="s">
        <v>182</v>
      </c>
      <c r="B4" s="145" t="s">
        <v>183</v>
      </c>
      <c r="C4" s="113" t="s">
        <v>396</v>
      </c>
      <c r="D4" s="144" t="s">
        <v>397</v>
      </c>
      <c r="E4" s="144" t="s">
        <v>398</v>
      </c>
      <c r="F4" s="144" t="s">
        <v>399</v>
      </c>
      <c r="G4" s="145" t="s">
        <v>400</v>
      </c>
      <c r="H4" s="201"/>
      <c r="I4" s="144"/>
    </row>
    <row r="5" spans="1:9" ht="21" customHeight="1">
      <c r="A5" s="113"/>
      <c r="B5" s="148"/>
      <c r="C5" s="148"/>
      <c r="D5" s="147"/>
      <c r="E5" s="148"/>
      <c r="F5" s="148"/>
      <c r="G5" s="27" t="s">
        <v>354</v>
      </c>
      <c r="H5" s="27" t="s">
        <v>401</v>
      </c>
      <c r="I5" s="27" t="s">
        <v>402</v>
      </c>
    </row>
    <row r="6" spans="1:9" ht="17.25" customHeight="1">
      <c r="A6" s="28" t="s">
        <v>79</v>
      </c>
      <c r="B6" s="29" t="s">
        <v>80</v>
      </c>
      <c r="C6" s="28" t="s">
        <v>81</v>
      </c>
      <c r="D6" s="18" t="s">
        <v>82</v>
      </c>
      <c r="E6" s="28" t="s">
        <v>83</v>
      </c>
      <c r="F6" s="29" t="s">
        <v>84</v>
      </c>
      <c r="G6" s="30" t="s">
        <v>85</v>
      </c>
      <c r="H6" s="18" t="s">
        <v>86</v>
      </c>
      <c r="I6" s="18">
        <v>9</v>
      </c>
    </row>
    <row r="7" spans="1:9" ht="19.5" customHeight="1">
      <c r="A7" s="28"/>
      <c r="B7" s="21"/>
      <c r="C7" s="21"/>
      <c r="D7" s="19"/>
      <c r="E7" s="10"/>
      <c r="F7" s="30"/>
      <c r="G7" s="31"/>
      <c r="H7" s="32"/>
      <c r="I7" s="32"/>
    </row>
    <row r="8" spans="1:9" ht="19.5" customHeight="1">
      <c r="A8" s="202" t="s">
        <v>54</v>
      </c>
      <c r="B8" s="203"/>
      <c r="C8" s="203"/>
      <c r="D8" s="204"/>
      <c r="E8" s="205"/>
      <c r="F8" s="205"/>
      <c r="G8" s="31"/>
      <c r="H8" s="32"/>
      <c r="I8" s="32"/>
    </row>
    <row r="9" spans="1:9" ht="14.25" customHeight="1">
      <c r="A9" s="209" t="s">
        <v>408</v>
      </c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  <row r="35" customFormat="1" ht="14.25" customHeight="1"/>
    <row r="36" customFormat="1" ht="14.25" customHeight="1"/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honeticPr fontId="16" type="noConversion"/>
  <pageMargins left="0.67" right="0.67" top="0.72" bottom="0.72" header="0.28000000000000003" footer="0.28000000000000003"/>
  <pageSetup paperSize="9" fitToWidth="0" fitToHeight="0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outlinePr summaryRight="0"/>
    <pageSetUpPr fitToPage="1"/>
  </sheetPr>
  <dimension ref="A1:K34"/>
  <sheetViews>
    <sheetView showZeros="0" workbookViewId="0">
      <pane ySplit="1" topLeftCell="A2" activePane="bottomLeft" state="frozen"/>
      <selection pane="bottomLeft" activeCell="A6" sqref="A6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1"/>
      <c r="E1" s="1"/>
      <c r="F1" s="1"/>
      <c r="G1" s="1"/>
      <c r="K1" s="2" t="s">
        <v>403</v>
      </c>
    </row>
    <row r="2" spans="1:11" ht="41.25" customHeight="1">
      <c r="A2" s="150" t="str">
        <f>"2025"&amp;"年上级转移支付补助项目支出预算表"</f>
        <v>2025年上级转移支付补助项目支出预算表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3.5" customHeight="1">
      <c r="A3" s="151" t="str">
        <f>"单位名称："&amp;"嵩明县发展和改革局"</f>
        <v>单位名称：嵩明县发展和改革局</v>
      </c>
      <c r="B3" s="152"/>
      <c r="C3" s="152"/>
      <c r="D3" s="152"/>
      <c r="E3" s="152"/>
      <c r="F3" s="152"/>
      <c r="G3" s="152"/>
      <c r="H3" s="4"/>
      <c r="I3" s="4"/>
      <c r="J3" s="4"/>
      <c r="K3" s="5" t="s">
        <v>1</v>
      </c>
    </row>
    <row r="4" spans="1:11" s="14" customFormat="1" ht="40.5" customHeight="1">
      <c r="A4" s="15" t="s">
        <v>234</v>
      </c>
      <c r="B4" s="15" t="s">
        <v>185</v>
      </c>
      <c r="C4" s="15" t="s">
        <v>235</v>
      </c>
      <c r="D4" s="16" t="s">
        <v>186</v>
      </c>
      <c r="E4" s="16" t="s">
        <v>187</v>
      </c>
      <c r="F4" s="16" t="s">
        <v>236</v>
      </c>
      <c r="G4" s="16" t="s">
        <v>237</v>
      </c>
      <c r="H4" s="17" t="s">
        <v>54</v>
      </c>
      <c r="I4" s="8" t="s">
        <v>55</v>
      </c>
      <c r="J4" s="16" t="s">
        <v>57</v>
      </c>
      <c r="K4" s="16" t="s">
        <v>58</v>
      </c>
    </row>
    <row r="5" spans="1:11" ht="15" customHeight="1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22">
        <v>10</v>
      </c>
      <c r="K5" s="22">
        <v>11</v>
      </c>
    </row>
    <row r="6" spans="1:11" ht="18.75" customHeight="1">
      <c r="A6" s="18"/>
      <c r="B6" s="10"/>
      <c r="C6" s="19"/>
      <c r="D6" s="19"/>
      <c r="E6" s="19"/>
      <c r="F6" s="19"/>
      <c r="G6" s="19"/>
      <c r="H6" s="20"/>
      <c r="I6" s="23"/>
      <c r="J6" s="23"/>
      <c r="K6" s="20"/>
    </row>
    <row r="7" spans="1:11" ht="18.75" customHeight="1">
      <c r="A7" s="21"/>
      <c r="B7" s="10"/>
      <c r="C7" s="10"/>
      <c r="D7" s="10"/>
      <c r="E7" s="10"/>
      <c r="F7" s="10"/>
      <c r="G7" s="10"/>
      <c r="H7" s="12"/>
      <c r="I7" s="12"/>
      <c r="J7" s="12"/>
      <c r="K7" s="20"/>
    </row>
    <row r="8" spans="1:11" ht="18.75" customHeight="1">
      <c r="A8" s="165" t="s">
        <v>173</v>
      </c>
      <c r="B8" s="166"/>
      <c r="C8" s="166"/>
      <c r="D8" s="166"/>
      <c r="E8" s="166"/>
      <c r="F8" s="166"/>
      <c r="G8" s="121"/>
      <c r="H8" s="12"/>
      <c r="I8" s="12"/>
      <c r="J8" s="12"/>
      <c r="K8" s="20"/>
    </row>
    <row r="9" spans="1:11" ht="14.25" customHeight="1">
      <c r="A9" s="209" t="s">
        <v>408</v>
      </c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</sheetData>
  <mergeCells count="3">
    <mergeCell ref="A2:K2"/>
    <mergeCell ref="A3:G3"/>
    <mergeCell ref="A8:G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outlinePr summaryRight="0"/>
    <pageSetUpPr fitToPage="1"/>
  </sheetPr>
  <dimension ref="A1:G34"/>
  <sheetViews>
    <sheetView showZeros="0" workbookViewId="0">
      <pane ySplit="1" topLeftCell="A2" activePane="bottomLeft" state="frozen"/>
      <selection pane="bottomLeft" activeCell="G22" sqref="G22"/>
    </sheetView>
  </sheetViews>
  <sheetFormatPr defaultColWidth="9.125" defaultRowHeight="14.25" customHeight="1"/>
  <cols>
    <col min="1" max="1" width="35.25" customWidth="1"/>
    <col min="2" max="2" width="28" customWidth="1"/>
    <col min="3" max="3" width="39" customWidth="1"/>
    <col min="4" max="4" width="28" customWidth="1"/>
    <col min="5" max="7" width="23.875" customWidth="1"/>
  </cols>
  <sheetData>
    <row r="1" spans="1:7" ht="13.5" customHeight="1">
      <c r="D1" s="1"/>
      <c r="G1" s="2" t="s">
        <v>404</v>
      </c>
    </row>
    <row r="2" spans="1:7" ht="41.25" customHeight="1">
      <c r="A2" s="150" t="str">
        <f>"2025"&amp;"年部门项目中期规划预算表"</f>
        <v>2025年部门项目中期规划预算表</v>
      </c>
      <c r="B2" s="150"/>
      <c r="C2" s="150"/>
      <c r="D2" s="150"/>
      <c r="E2" s="150"/>
      <c r="F2" s="150"/>
      <c r="G2" s="150"/>
    </row>
    <row r="3" spans="1:7" ht="13.5" customHeight="1">
      <c r="A3" s="151" t="str">
        <f>"单位名称："&amp;"嵩明县发展和改革局"</f>
        <v>单位名称：嵩明县发展和改革局</v>
      </c>
      <c r="B3" s="152"/>
      <c r="C3" s="152"/>
      <c r="D3" s="152"/>
      <c r="E3" s="4"/>
      <c r="F3" s="4"/>
      <c r="G3" s="5" t="s">
        <v>1</v>
      </c>
    </row>
    <row r="4" spans="1:7" ht="40.5" customHeight="1">
      <c r="A4" s="6" t="s">
        <v>235</v>
      </c>
      <c r="B4" s="6" t="s">
        <v>234</v>
      </c>
      <c r="C4" s="6" t="s">
        <v>185</v>
      </c>
      <c r="D4" s="6" t="s">
        <v>405</v>
      </c>
      <c r="E4" s="7" t="s">
        <v>54</v>
      </c>
      <c r="F4" s="8" t="s">
        <v>55</v>
      </c>
      <c r="G4" s="8" t="s">
        <v>56</v>
      </c>
    </row>
    <row r="5" spans="1:7" ht="15" customHeight="1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</row>
    <row r="6" spans="1:7" ht="17.25" customHeight="1">
      <c r="A6" s="10" t="s">
        <v>66</v>
      </c>
      <c r="B6" s="11"/>
      <c r="C6" s="11"/>
      <c r="D6" s="10"/>
      <c r="E6" s="12">
        <v>9960300</v>
      </c>
      <c r="F6" s="12"/>
      <c r="G6" s="12"/>
    </row>
    <row r="7" spans="1:7" ht="18.75" customHeight="1">
      <c r="A7" s="10"/>
      <c r="B7" s="10" t="s">
        <v>406</v>
      </c>
      <c r="C7" s="10" t="s">
        <v>241</v>
      </c>
      <c r="D7" s="10" t="s">
        <v>407</v>
      </c>
      <c r="E7" s="12">
        <v>250000</v>
      </c>
      <c r="F7" s="12"/>
      <c r="G7" s="12"/>
    </row>
    <row r="8" spans="1:7" ht="27.75" customHeight="1">
      <c r="A8" s="13"/>
      <c r="B8" s="10" t="s">
        <v>406</v>
      </c>
      <c r="C8" s="10" t="s">
        <v>243</v>
      </c>
      <c r="D8" s="10" t="s">
        <v>407</v>
      </c>
      <c r="E8" s="12">
        <v>50000</v>
      </c>
      <c r="F8" s="12"/>
      <c r="G8" s="12"/>
    </row>
    <row r="9" spans="1:7" ht="38.25" customHeight="1">
      <c r="A9" s="13"/>
      <c r="B9" s="10" t="s">
        <v>406</v>
      </c>
      <c r="C9" s="10" t="s">
        <v>245</v>
      </c>
      <c r="D9" s="10" t="s">
        <v>407</v>
      </c>
      <c r="E9" s="12">
        <v>1500000</v>
      </c>
      <c r="F9" s="12"/>
      <c r="G9" s="12"/>
    </row>
    <row r="10" spans="1:7" ht="18.75" customHeight="1">
      <c r="A10" s="13"/>
      <c r="B10" s="10" t="s">
        <v>406</v>
      </c>
      <c r="C10" s="10" t="s">
        <v>249</v>
      </c>
      <c r="D10" s="10" t="s">
        <v>407</v>
      </c>
      <c r="E10" s="12">
        <v>3200000</v>
      </c>
      <c r="F10" s="12"/>
      <c r="G10" s="12"/>
    </row>
    <row r="11" spans="1:7" ht="18.75" customHeight="1">
      <c r="A11" s="13"/>
      <c r="B11" s="10" t="s">
        <v>406</v>
      </c>
      <c r="C11" s="10" t="s">
        <v>251</v>
      </c>
      <c r="D11" s="10" t="s">
        <v>407</v>
      </c>
      <c r="E11" s="12">
        <v>46000</v>
      </c>
      <c r="F11" s="12"/>
      <c r="G11" s="12"/>
    </row>
    <row r="12" spans="1:7" ht="18.75" customHeight="1">
      <c r="A12" s="13"/>
      <c r="B12" s="10" t="s">
        <v>406</v>
      </c>
      <c r="C12" s="10" t="s">
        <v>253</v>
      </c>
      <c r="D12" s="10" t="s">
        <v>407</v>
      </c>
      <c r="E12" s="12">
        <v>51800</v>
      </c>
      <c r="F12" s="12"/>
      <c r="G12" s="12"/>
    </row>
    <row r="13" spans="1:7" ht="18.75" customHeight="1">
      <c r="A13" s="13"/>
      <c r="B13" s="10" t="s">
        <v>406</v>
      </c>
      <c r="C13" s="10" t="s">
        <v>255</v>
      </c>
      <c r="D13" s="10" t="s">
        <v>407</v>
      </c>
      <c r="E13" s="12">
        <v>4062500</v>
      </c>
      <c r="F13" s="12"/>
      <c r="G13" s="12"/>
    </row>
    <row r="14" spans="1:7" ht="18.75" customHeight="1">
      <c r="A14" s="13"/>
      <c r="B14" s="10" t="s">
        <v>406</v>
      </c>
      <c r="C14" s="10" t="s">
        <v>257</v>
      </c>
      <c r="D14" s="10" t="s">
        <v>407</v>
      </c>
      <c r="E14" s="12">
        <v>100000</v>
      </c>
      <c r="F14" s="12"/>
      <c r="G14" s="12"/>
    </row>
    <row r="15" spans="1:7" ht="18.75" customHeight="1">
      <c r="A15" s="13"/>
      <c r="B15" s="10" t="s">
        <v>406</v>
      </c>
      <c r="C15" s="10" t="s">
        <v>259</v>
      </c>
      <c r="D15" s="10" t="s">
        <v>407</v>
      </c>
      <c r="E15" s="12">
        <v>700000</v>
      </c>
      <c r="F15" s="12"/>
      <c r="G15" s="12"/>
    </row>
    <row r="16" spans="1:7" ht="18.75" customHeight="1">
      <c r="A16" s="206" t="s">
        <v>54</v>
      </c>
      <c r="B16" s="207"/>
      <c r="C16" s="207"/>
      <c r="D16" s="208"/>
      <c r="E16" s="12">
        <v>9960300</v>
      </c>
      <c r="F16" s="12"/>
      <c r="G16" s="12"/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</sheetData>
  <mergeCells count="3">
    <mergeCell ref="A2:G2"/>
    <mergeCell ref="A3:D3"/>
    <mergeCell ref="A16:D16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Right="0"/>
    <pageSetUpPr fitToPage="1"/>
  </sheetPr>
  <dimension ref="A1:S33"/>
  <sheetViews>
    <sheetView showGridLines="0" showZeros="0" workbookViewId="0">
      <pane ySplit="1" topLeftCell="A2" activePane="bottomLeft" state="frozen"/>
      <selection pane="bottomLeft" activeCell="M31" sqref="M3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41.25" customHeight="1">
      <c r="A1" s="107" t="str">
        <f>"2025"&amp;"年部门收入预算表"</f>
        <v>2025年部门收入预算表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2"/>
      <c r="P1" s="102"/>
      <c r="Q1" s="102"/>
      <c r="R1" s="102"/>
      <c r="S1" s="102"/>
    </row>
    <row r="2" spans="1:19" ht="17.25" customHeight="1">
      <c r="A2" s="109" t="str">
        <f>"单位名称："&amp;"嵩明县发展和改革局"</f>
        <v>单位名称：嵩明县发展和改革局</v>
      </c>
      <c r="B2" s="108"/>
      <c r="N2" s="26" t="s">
        <v>1</v>
      </c>
    </row>
    <row r="3" spans="1:19" ht="30" customHeight="1">
      <c r="A3" s="99" t="s">
        <v>52</v>
      </c>
      <c r="B3" s="99" t="s">
        <v>53</v>
      </c>
      <c r="C3" s="99" t="s">
        <v>54</v>
      </c>
      <c r="D3" s="99" t="s">
        <v>55</v>
      </c>
      <c r="E3" s="99" t="s">
        <v>56</v>
      </c>
      <c r="F3" s="99" t="s">
        <v>57</v>
      </c>
      <c r="G3" s="99" t="s">
        <v>58</v>
      </c>
      <c r="H3" s="99" t="s">
        <v>59</v>
      </c>
      <c r="I3" s="103" t="s">
        <v>55</v>
      </c>
      <c r="J3" s="104" t="s">
        <v>60</v>
      </c>
      <c r="K3" s="104" t="s">
        <v>61</v>
      </c>
      <c r="L3" s="104" t="s">
        <v>62</v>
      </c>
      <c r="M3" s="104" t="s">
        <v>63</v>
      </c>
      <c r="N3" s="104" t="s">
        <v>64</v>
      </c>
    </row>
    <row r="4" spans="1:19" ht="15" customHeight="1">
      <c r="A4" s="100">
        <v>1</v>
      </c>
      <c r="B4" s="100">
        <v>2</v>
      </c>
      <c r="C4" s="100">
        <v>3</v>
      </c>
      <c r="D4" s="100">
        <v>4</v>
      </c>
      <c r="E4" s="100">
        <v>5</v>
      </c>
      <c r="F4" s="100">
        <v>6</v>
      </c>
      <c r="G4" s="100">
        <v>7</v>
      </c>
      <c r="H4" s="100">
        <v>8</v>
      </c>
      <c r="I4" s="105">
        <v>9</v>
      </c>
      <c r="J4" s="100">
        <v>10</v>
      </c>
      <c r="K4" s="100">
        <v>11</v>
      </c>
      <c r="L4" s="100">
        <v>12</v>
      </c>
      <c r="M4" s="100">
        <v>13</v>
      </c>
      <c r="N4" s="100">
        <v>14</v>
      </c>
    </row>
    <row r="5" spans="1:19" ht="18" customHeight="1">
      <c r="A5" s="10" t="s">
        <v>65</v>
      </c>
      <c r="B5" s="10" t="s">
        <v>66</v>
      </c>
      <c r="C5" s="68">
        <v>16923558.030000001</v>
      </c>
      <c r="D5" s="49">
        <v>16923558.030000001</v>
      </c>
      <c r="E5" s="49">
        <v>16923558.030000001</v>
      </c>
      <c r="F5" s="49"/>
      <c r="G5" s="49"/>
      <c r="H5" s="49"/>
      <c r="I5" s="49"/>
      <c r="J5" s="49"/>
      <c r="K5" s="49"/>
      <c r="L5" s="49"/>
      <c r="M5" s="49"/>
      <c r="N5" s="49"/>
    </row>
    <row r="6" spans="1:19" ht="18" customHeight="1">
      <c r="A6" s="101" t="s">
        <v>67</v>
      </c>
      <c r="B6" s="101" t="s">
        <v>66</v>
      </c>
      <c r="C6" s="68">
        <v>16923558.030000001</v>
      </c>
      <c r="D6" s="49">
        <v>16923558.030000001</v>
      </c>
      <c r="E6" s="49">
        <v>16923558.030000001</v>
      </c>
      <c r="F6" s="49"/>
      <c r="G6" s="49"/>
      <c r="H6" s="49"/>
      <c r="I6" s="49"/>
      <c r="J6" s="49"/>
      <c r="K6" s="49"/>
      <c r="L6" s="49"/>
      <c r="M6" s="49"/>
      <c r="N6" s="49"/>
    </row>
    <row r="7" spans="1:19" ht="18" customHeight="1">
      <c r="A7" s="113" t="s">
        <v>54</v>
      </c>
      <c r="B7" s="114"/>
      <c r="C7" s="49">
        <v>16923558.030000001</v>
      </c>
      <c r="D7" s="49">
        <v>16923558.030000001</v>
      </c>
      <c r="E7" s="49">
        <v>16923558.030000001</v>
      </c>
      <c r="F7" s="49"/>
      <c r="G7" s="49"/>
      <c r="H7" s="49"/>
      <c r="I7" s="49"/>
      <c r="J7" s="49"/>
      <c r="K7" s="49"/>
      <c r="L7" s="49"/>
      <c r="M7" s="49"/>
      <c r="N7" s="49"/>
    </row>
    <row r="17" customFormat="1" ht="12.75" customHeight="1"/>
    <row r="18" customFormat="1" ht="12.75" customHeight="1"/>
    <row r="19" customFormat="1" ht="12.75" customHeight="1"/>
    <row r="20" customFormat="1" ht="12.75" customHeight="1"/>
    <row r="21" customFormat="1" ht="12.75" customHeight="1"/>
    <row r="22" customFormat="1" ht="12.75" customHeight="1"/>
    <row r="23" customFormat="1" ht="12.75" customHeight="1"/>
    <row r="24" customFormat="1" ht="12.75" customHeight="1"/>
    <row r="25" customFormat="1" ht="12.75" customHeight="1"/>
    <row r="26" customFormat="1" ht="12.75" customHeight="1"/>
    <row r="27" customFormat="1" ht="12.75" customHeight="1"/>
    <row r="28" customFormat="1" ht="12.75" customHeight="1"/>
    <row r="29" customFormat="1" ht="12.75" customHeight="1"/>
    <row r="30" customFormat="1" ht="12.75" customHeight="1"/>
    <row r="31" customFormat="1" ht="12.75" customHeight="1"/>
    <row r="32" customFormat="1" ht="12.75" customHeight="1"/>
    <row r="33" customFormat="1" ht="12.75" customHeight="1"/>
  </sheetData>
  <mergeCells count="3">
    <mergeCell ref="A1:N1"/>
    <mergeCell ref="A2:B2"/>
    <mergeCell ref="A7:B7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Right="0"/>
    <pageSetUpPr fitToPage="1"/>
  </sheetPr>
  <dimension ref="A1:O35"/>
  <sheetViews>
    <sheetView showGridLines="0" showZeros="0" workbookViewId="0">
      <pane ySplit="1" topLeftCell="A4" activePane="bottomLeft" state="frozen"/>
      <selection pane="bottomLeft" activeCell="D20" sqref="D20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41.25" customHeight="1">
      <c r="A1" s="107" t="str">
        <f>"2025"&amp;"年部门支出预算表"</f>
        <v>2025年部门支出预算表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7.25" customHeight="1">
      <c r="A2" s="109" t="str">
        <f>"单位名称："&amp;"嵩明县发展和改革局"</f>
        <v>单位名称：嵩明县发展和改革局</v>
      </c>
      <c r="B2" s="108"/>
      <c r="O2" s="26" t="s">
        <v>1</v>
      </c>
    </row>
    <row r="3" spans="1:15" ht="27" customHeight="1">
      <c r="A3" s="122" t="s">
        <v>68</v>
      </c>
      <c r="B3" s="122" t="s">
        <v>69</v>
      </c>
      <c r="C3" s="122" t="s">
        <v>54</v>
      </c>
      <c r="D3" s="115" t="s">
        <v>56</v>
      </c>
      <c r="E3" s="116"/>
      <c r="F3" s="117"/>
      <c r="G3" s="125" t="s">
        <v>57</v>
      </c>
      <c r="H3" s="125" t="s">
        <v>58</v>
      </c>
      <c r="I3" s="125" t="s">
        <v>70</v>
      </c>
      <c r="J3" s="115" t="s">
        <v>71</v>
      </c>
      <c r="K3" s="116"/>
      <c r="L3" s="116"/>
      <c r="M3" s="116"/>
      <c r="N3" s="118"/>
      <c r="O3" s="119"/>
    </row>
    <row r="4" spans="1:15" ht="42" customHeight="1">
      <c r="A4" s="123"/>
      <c r="B4" s="123"/>
      <c r="C4" s="124"/>
      <c r="D4" s="95" t="s">
        <v>55</v>
      </c>
      <c r="E4" s="95" t="s">
        <v>72</v>
      </c>
      <c r="F4" s="95" t="s">
        <v>73</v>
      </c>
      <c r="G4" s="124"/>
      <c r="H4" s="124"/>
      <c r="I4" s="126"/>
      <c r="J4" s="95" t="s">
        <v>55</v>
      </c>
      <c r="K4" s="90" t="s">
        <v>74</v>
      </c>
      <c r="L4" s="90" t="s">
        <v>75</v>
      </c>
      <c r="M4" s="90" t="s">
        <v>76</v>
      </c>
      <c r="N4" s="90" t="s">
        <v>77</v>
      </c>
      <c r="O4" s="90" t="s">
        <v>78</v>
      </c>
    </row>
    <row r="5" spans="1:15" ht="18" customHeight="1">
      <c r="A5" s="28" t="s">
        <v>79</v>
      </c>
      <c r="B5" s="28" t="s">
        <v>80</v>
      </c>
      <c r="C5" s="28" t="s">
        <v>81</v>
      </c>
      <c r="D5" s="30" t="s">
        <v>82</v>
      </c>
      <c r="E5" s="30" t="s">
        <v>83</v>
      </c>
      <c r="F5" s="30" t="s">
        <v>84</v>
      </c>
      <c r="G5" s="30" t="s">
        <v>85</v>
      </c>
      <c r="H5" s="30" t="s">
        <v>86</v>
      </c>
      <c r="I5" s="30" t="s">
        <v>87</v>
      </c>
      <c r="J5" s="30" t="s">
        <v>88</v>
      </c>
      <c r="K5" s="30" t="s">
        <v>89</v>
      </c>
      <c r="L5" s="30" t="s">
        <v>90</v>
      </c>
      <c r="M5" s="30" t="s">
        <v>91</v>
      </c>
      <c r="N5" s="28" t="s">
        <v>92</v>
      </c>
      <c r="O5" s="30" t="s">
        <v>93</v>
      </c>
    </row>
    <row r="6" spans="1:15" ht="21" customHeight="1">
      <c r="A6" s="96" t="s">
        <v>94</v>
      </c>
      <c r="B6" s="96" t="s">
        <v>95</v>
      </c>
      <c r="C6" s="49">
        <v>14312334</v>
      </c>
      <c r="D6" s="49">
        <v>14312334</v>
      </c>
      <c r="E6" s="49">
        <v>4352034</v>
      </c>
      <c r="F6" s="49">
        <v>9960300</v>
      </c>
      <c r="G6" s="49"/>
      <c r="H6" s="49"/>
      <c r="I6" s="49"/>
      <c r="J6" s="49"/>
      <c r="K6" s="49"/>
      <c r="L6" s="49"/>
      <c r="M6" s="49"/>
      <c r="N6" s="49"/>
      <c r="O6" s="49"/>
    </row>
    <row r="7" spans="1:15" ht="21" customHeight="1">
      <c r="A7" s="97" t="s">
        <v>96</v>
      </c>
      <c r="B7" s="97" t="s">
        <v>97</v>
      </c>
      <c r="C7" s="49">
        <v>14312334</v>
      </c>
      <c r="D7" s="49">
        <v>14312334</v>
      </c>
      <c r="E7" s="49">
        <v>4352034</v>
      </c>
      <c r="F7" s="49">
        <v>9960300</v>
      </c>
      <c r="G7" s="49"/>
      <c r="H7" s="49"/>
      <c r="I7" s="49"/>
      <c r="J7" s="49"/>
      <c r="K7" s="49"/>
      <c r="L7" s="49"/>
      <c r="M7" s="49"/>
      <c r="N7" s="49"/>
      <c r="O7" s="49"/>
    </row>
    <row r="8" spans="1:15" ht="21" customHeight="1">
      <c r="A8" s="98" t="s">
        <v>98</v>
      </c>
      <c r="B8" s="98" t="s">
        <v>99</v>
      </c>
      <c r="C8" s="49">
        <v>13612334</v>
      </c>
      <c r="D8" s="49">
        <v>13612334</v>
      </c>
      <c r="E8" s="49">
        <v>4352034</v>
      </c>
      <c r="F8" s="49">
        <v>9260300</v>
      </c>
      <c r="G8" s="49"/>
      <c r="H8" s="49"/>
      <c r="I8" s="49"/>
      <c r="J8" s="49"/>
      <c r="K8" s="49"/>
      <c r="L8" s="49"/>
      <c r="M8" s="49"/>
      <c r="N8" s="49"/>
      <c r="O8" s="49"/>
    </row>
    <row r="9" spans="1:15" ht="21" customHeight="1">
      <c r="A9" s="98" t="s">
        <v>100</v>
      </c>
      <c r="B9" s="98" t="s">
        <v>101</v>
      </c>
      <c r="C9" s="49">
        <v>700000</v>
      </c>
      <c r="D9" s="49">
        <v>700000</v>
      </c>
      <c r="E9" s="49"/>
      <c r="F9" s="49">
        <v>700000</v>
      </c>
      <c r="G9" s="49"/>
      <c r="H9" s="49"/>
      <c r="I9" s="49"/>
      <c r="J9" s="49"/>
      <c r="K9" s="49"/>
      <c r="L9" s="49"/>
      <c r="M9" s="49"/>
      <c r="N9" s="49"/>
      <c r="O9" s="49"/>
    </row>
    <row r="10" spans="1:15" ht="21" customHeight="1">
      <c r="A10" s="96" t="s">
        <v>102</v>
      </c>
      <c r="B10" s="96" t="s">
        <v>103</v>
      </c>
      <c r="C10" s="49">
        <v>1405631.84</v>
      </c>
      <c r="D10" s="49">
        <v>1405631.84</v>
      </c>
      <c r="E10" s="49">
        <v>1405631.84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21" customHeight="1">
      <c r="A11" s="97" t="s">
        <v>104</v>
      </c>
      <c r="B11" s="97" t="s">
        <v>105</v>
      </c>
      <c r="C11" s="49">
        <v>1338723</v>
      </c>
      <c r="D11" s="49">
        <v>1338723</v>
      </c>
      <c r="E11" s="49">
        <v>1338723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ht="21" customHeight="1">
      <c r="A12" s="98" t="s">
        <v>106</v>
      </c>
      <c r="B12" s="98" t="s">
        <v>107</v>
      </c>
      <c r="C12" s="49">
        <v>758483</v>
      </c>
      <c r="D12" s="49">
        <v>758483</v>
      </c>
      <c r="E12" s="49">
        <v>758483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ht="21" customHeight="1">
      <c r="A13" s="98" t="s">
        <v>108</v>
      </c>
      <c r="B13" s="98" t="s">
        <v>109</v>
      </c>
      <c r="C13" s="49">
        <v>580240</v>
      </c>
      <c r="D13" s="49">
        <v>580240</v>
      </c>
      <c r="E13" s="49">
        <v>580240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ht="21" customHeight="1">
      <c r="A14" s="97" t="s">
        <v>110</v>
      </c>
      <c r="B14" s="97" t="s">
        <v>111</v>
      </c>
      <c r="C14" s="49">
        <v>38820</v>
      </c>
      <c r="D14" s="49">
        <v>38820</v>
      </c>
      <c r="E14" s="49">
        <v>38820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5" spans="1:15" ht="21" customHeight="1">
      <c r="A15" s="98" t="s">
        <v>112</v>
      </c>
      <c r="B15" s="98" t="s">
        <v>113</v>
      </c>
      <c r="C15" s="49">
        <v>38820</v>
      </c>
      <c r="D15" s="49">
        <v>38820</v>
      </c>
      <c r="E15" s="49">
        <v>38820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</row>
    <row r="16" spans="1:15" ht="21" customHeight="1">
      <c r="A16" s="97" t="s">
        <v>114</v>
      </c>
      <c r="B16" s="97" t="s">
        <v>115</v>
      </c>
      <c r="C16" s="49">
        <v>28088.84</v>
      </c>
      <c r="D16" s="49">
        <v>28088.84</v>
      </c>
      <c r="E16" s="49">
        <v>28088.84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1:15" ht="21" customHeight="1">
      <c r="A17" s="98" t="s">
        <v>116</v>
      </c>
      <c r="B17" s="98" t="s">
        <v>115</v>
      </c>
      <c r="C17" s="49">
        <v>28088.84</v>
      </c>
      <c r="D17" s="49">
        <v>28088.84</v>
      </c>
      <c r="E17" s="49">
        <v>28088.84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ht="21" customHeight="1">
      <c r="A18" s="96" t="s">
        <v>117</v>
      </c>
      <c r="B18" s="96" t="s">
        <v>118</v>
      </c>
      <c r="C18" s="49">
        <v>680316.19</v>
      </c>
      <c r="D18" s="49">
        <v>680316.19</v>
      </c>
      <c r="E18" s="49">
        <v>680316.19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1:15" ht="21" customHeight="1">
      <c r="A19" s="97" t="s">
        <v>119</v>
      </c>
      <c r="B19" s="97" t="s">
        <v>120</v>
      </c>
      <c r="C19" s="49">
        <v>680316.19</v>
      </c>
      <c r="D19" s="49">
        <v>680316.19</v>
      </c>
      <c r="E19" s="49">
        <v>680316.19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5" ht="21" customHeight="1">
      <c r="A20" s="98" t="s">
        <v>121</v>
      </c>
      <c r="B20" s="98" t="s">
        <v>122</v>
      </c>
      <c r="C20" s="49">
        <v>363539.22</v>
      </c>
      <c r="D20" s="49">
        <v>363539.22</v>
      </c>
      <c r="E20" s="49">
        <v>363539.22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5" ht="21" customHeight="1">
      <c r="A21" s="98" t="s">
        <v>123</v>
      </c>
      <c r="B21" s="98" t="s">
        <v>124</v>
      </c>
      <c r="C21" s="49">
        <v>118490.21</v>
      </c>
      <c r="D21" s="49">
        <v>118490.21</v>
      </c>
      <c r="E21" s="49">
        <v>118490.21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1:15" ht="21" customHeight="1">
      <c r="A22" s="98" t="s">
        <v>125</v>
      </c>
      <c r="B22" s="98" t="s">
        <v>126</v>
      </c>
      <c r="C22" s="49">
        <v>173645</v>
      </c>
      <c r="D22" s="49">
        <v>173645</v>
      </c>
      <c r="E22" s="49">
        <v>173645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5" ht="21" customHeight="1">
      <c r="A23" s="98" t="s">
        <v>127</v>
      </c>
      <c r="B23" s="98" t="s">
        <v>128</v>
      </c>
      <c r="C23" s="49">
        <v>24641.759999999998</v>
      </c>
      <c r="D23" s="49">
        <v>24641.759999999998</v>
      </c>
      <c r="E23" s="49">
        <v>24641.759999999998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5" ht="21" customHeight="1">
      <c r="A24" s="96" t="s">
        <v>129</v>
      </c>
      <c r="B24" s="96" t="s">
        <v>130</v>
      </c>
      <c r="C24" s="49">
        <v>525276</v>
      </c>
      <c r="D24" s="49">
        <v>525276</v>
      </c>
      <c r="E24" s="49">
        <v>525276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21" customHeight="1">
      <c r="A25" s="97" t="s">
        <v>131</v>
      </c>
      <c r="B25" s="97" t="s">
        <v>132</v>
      </c>
      <c r="C25" s="49">
        <v>525276</v>
      </c>
      <c r="D25" s="49">
        <v>525276</v>
      </c>
      <c r="E25" s="49">
        <v>525276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pans="1:15" ht="21" customHeight="1">
      <c r="A26" s="98" t="s">
        <v>133</v>
      </c>
      <c r="B26" s="98" t="s">
        <v>134</v>
      </c>
      <c r="C26" s="49">
        <v>525276</v>
      </c>
      <c r="D26" s="49">
        <v>525276</v>
      </c>
      <c r="E26" s="49">
        <v>525276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pans="1:15" ht="21" customHeight="1">
      <c r="A27" s="120" t="s">
        <v>54</v>
      </c>
      <c r="B27" s="121"/>
      <c r="C27" s="49">
        <v>16923558.030000001</v>
      </c>
      <c r="D27" s="49">
        <v>16923558.030000001</v>
      </c>
      <c r="E27" s="49">
        <v>6963258.0300000003</v>
      </c>
      <c r="F27" s="49">
        <v>9960300</v>
      </c>
      <c r="G27" s="49"/>
      <c r="H27" s="49"/>
      <c r="I27" s="49"/>
      <c r="J27" s="49"/>
      <c r="K27" s="49"/>
      <c r="L27" s="49"/>
      <c r="M27" s="49"/>
      <c r="N27" s="49"/>
      <c r="O27" s="49"/>
    </row>
    <row r="33" customFormat="1" ht="12.75" customHeight="1"/>
    <row r="34" customFormat="1" ht="12.75" customHeight="1"/>
    <row r="35" customFormat="1" ht="12.75" customHeight="1"/>
  </sheetData>
  <mergeCells count="11">
    <mergeCell ref="A1:O1"/>
    <mergeCell ref="A2:B2"/>
    <mergeCell ref="D3:F3"/>
    <mergeCell ref="J3:O3"/>
    <mergeCell ref="A27:B27"/>
    <mergeCell ref="A3:A4"/>
    <mergeCell ref="B3:B4"/>
    <mergeCell ref="C3:C4"/>
    <mergeCell ref="G3:G4"/>
    <mergeCell ref="H3:H4"/>
    <mergeCell ref="I3:I4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Right="0"/>
    <pageSetUpPr fitToPage="1"/>
  </sheetPr>
  <dimension ref="A1:D34"/>
  <sheetViews>
    <sheetView showGridLines="0" showZeros="0" workbookViewId="0">
      <pane ySplit="1" topLeftCell="A8" activePane="bottomLeft" state="frozen"/>
      <selection pane="bottomLeft" sqref="A1:XFD1"/>
    </sheetView>
  </sheetViews>
  <sheetFormatPr defaultColWidth="8.625" defaultRowHeight="12.75" customHeight="1"/>
  <cols>
    <col min="1" max="4" width="35.625" customWidth="1"/>
  </cols>
  <sheetData>
    <row r="1" spans="1:4" ht="15" customHeight="1">
      <c r="A1" s="24"/>
      <c r="B1" s="26"/>
      <c r="C1" s="26"/>
      <c r="D1" s="26" t="s">
        <v>135</v>
      </c>
    </row>
    <row r="2" spans="1:4" ht="41.25" customHeight="1">
      <c r="A2" s="107" t="str">
        <f>"2025"&amp;"年部门财政拨款收支预算总表"</f>
        <v>2025年部门财政拨款收支预算总表</v>
      </c>
      <c r="B2" s="108"/>
      <c r="C2" s="108"/>
      <c r="D2" s="108"/>
    </row>
    <row r="3" spans="1:4" ht="17.25" customHeight="1">
      <c r="A3" s="109" t="str">
        <f>"单位名称："&amp;"嵩明县发展和改革局"</f>
        <v>单位名称：嵩明县发展和改革局</v>
      </c>
      <c r="B3" s="110"/>
      <c r="D3" s="26" t="s">
        <v>1</v>
      </c>
    </row>
    <row r="4" spans="1:4" ht="17.25" customHeight="1">
      <c r="A4" s="111" t="s">
        <v>2</v>
      </c>
      <c r="B4" s="112"/>
      <c r="C4" s="111" t="s">
        <v>3</v>
      </c>
      <c r="D4" s="112"/>
    </row>
    <row r="5" spans="1:4" ht="18.75" customHeight="1">
      <c r="A5" s="90" t="s">
        <v>4</v>
      </c>
      <c r="B5" s="90" t="s">
        <v>5</v>
      </c>
      <c r="C5" s="90" t="s">
        <v>6</v>
      </c>
      <c r="D5" s="90" t="s">
        <v>5</v>
      </c>
    </row>
    <row r="6" spans="1:4" ht="16.5" customHeight="1">
      <c r="A6" s="91" t="s">
        <v>136</v>
      </c>
      <c r="B6" s="49">
        <v>16923558.030000001</v>
      </c>
      <c r="C6" s="91" t="s">
        <v>137</v>
      </c>
      <c r="D6" s="68">
        <v>16923558.030000001</v>
      </c>
    </row>
    <row r="7" spans="1:4" ht="16.5" customHeight="1">
      <c r="A7" s="91" t="s">
        <v>138</v>
      </c>
      <c r="B7" s="49">
        <v>16923558.030000001</v>
      </c>
      <c r="C7" s="91" t="s">
        <v>139</v>
      </c>
      <c r="D7" s="68">
        <v>14312334</v>
      </c>
    </row>
    <row r="8" spans="1:4" ht="16.5" customHeight="1">
      <c r="A8" s="91" t="s">
        <v>140</v>
      </c>
      <c r="B8" s="49"/>
      <c r="C8" s="91" t="s">
        <v>141</v>
      </c>
      <c r="D8" s="68"/>
    </row>
    <row r="9" spans="1:4" ht="16.5" customHeight="1">
      <c r="A9" s="91" t="s">
        <v>142</v>
      </c>
      <c r="B9" s="49"/>
      <c r="C9" s="91" t="s">
        <v>143</v>
      </c>
      <c r="D9" s="68"/>
    </row>
    <row r="10" spans="1:4" ht="16.5" customHeight="1">
      <c r="A10" s="91" t="s">
        <v>144</v>
      </c>
      <c r="B10" s="49"/>
      <c r="C10" s="91" t="s">
        <v>145</v>
      </c>
      <c r="D10" s="68"/>
    </row>
    <row r="11" spans="1:4" ht="16.5" customHeight="1">
      <c r="A11" s="91" t="s">
        <v>138</v>
      </c>
      <c r="B11" s="49"/>
      <c r="C11" s="91" t="s">
        <v>146</v>
      </c>
      <c r="D11" s="68"/>
    </row>
    <row r="12" spans="1:4" ht="16.5" customHeight="1">
      <c r="A12" s="87" t="s">
        <v>140</v>
      </c>
      <c r="B12" s="49"/>
      <c r="C12" s="37" t="s">
        <v>147</v>
      </c>
      <c r="D12" s="68"/>
    </row>
    <row r="13" spans="1:4" ht="16.5" customHeight="1">
      <c r="A13" s="87" t="s">
        <v>142</v>
      </c>
      <c r="B13" s="49"/>
      <c r="C13" s="37" t="s">
        <v>148</v>
      </c>
      <c r="D13" s="68"/>
    </row>
    <row r="14" spans="1:4" ht="16.5" customHeight="1">
      <c r="A14" s="92"/>
      <c r="B14" s="49"/>
      <c r="C14" s="37" t="s">
        <v>149</v>
      </c>
      <c r="D14" s="68">
        <v>1405631.84</v>
      </c>
    </row>
    <row r="15" spans="1:4" ht="16.5" customHeight="1">
      <c r="A15" s="92"/>
      <c r="B15" s="49"/>
      <c r="C15" s="37" t="s">
        <v>150</v>
      </c>
      <c r="D15" s="68">
        <v>680316.19</v>
      </c>
    </row>
    <row r="16" spans="1:4" ht="16.5" customHeight="1">
      <c r="A16" s="92"/>
      <c r="B16" s="49"/>
      <c r="C16" s="37" t="s">
        <v>151</v>
      </c>
      <c r="D16" s="68"/>
    </row>
    <row r="17" spans="1:4" ht="16.5" customHeight="1">
      <c r="A17" s="92"/>
      <c r="B17" s="49"/>
      <c r="C17" s="37" t="s">
        <v>152</v>
      </c>
      <c r="D17" s="68"/>
    </row>
    <row r="18" spans="1:4" ht="16.5" customHeight="1">
      <c r="A18" s="92"/>
      <c r="B18" s="49"/>
      <c r="C18" s="37" t="s">
        <v>153</v>
      </c>
      <c r="D18" s="68"/>
    </row>
    <row r="19" spans="1:4" ht="16.5" customHeight="1">
      <c r="A19" s="92"/>
      <c r="B19" s="49"/>
      <c r="C19" s="37" t="s">
        <v>154</v>
      </c>
      <c r="D19" s="68"/>
    </row>
    <row r="20" spans="1:4" ht="16.5" customHeight="1">
      <c r="A20" s="92"/>
      <c r="B20" s="49"/>
      <c r="C20" s="37" t="s">
        <v>155</v>
      </c>
      <c r="D20" s="68"/>
    </row>
    <row r="21" spans="1:4" ht="16.5" customHeight="1">
      <c r="A21" s="92"/>
      <c r="B21" s="49"/>
      <c r="C21" s="37" t="s">
        <v>156</v>
      </c>
      <c r="D21" s="68"/>
    </row>
    <row r="22" spans="1:4" ht="16.5" customHeight="1">
      <c r="A22" s="92"/>
      <c r="B22" s="49"/>
      <c r="C22" s="37" t="s">
        <v>157</v>
      </c>
      <c r="D22" s="68"/>
    </row>
    <row r="23" spans="1:4" ht="16.5" customHeight="1">
      <c r="A23" s="92"/>
      <c r="B23" s="49"/>
      <c r="C23" s="37" t="s">
        <v>158</v>
      </c>
      <c r="D23" s="68"/>
    </row>
    <row r="24" spans="1:4" ht="16.5" customHeight="1">
      <c r="A24" s="92"/>
      <c r="B24" s="49"/>
      <c r="C24" s="37" t="s">
        <v>159</v>
      </c>
      <c r="D24" s="68"/>
    </row>
    <row r="25" spans="1:4" ht="16.5" customHeight="1">
      <c r="A25" s="92"/>
      <c r="B25" s="49"/>
      <c r="C25" s="37" t="s">
        <v>160</v>
      </c>
      <c r="D25" s="68">
        <v>525276</v>
      </c>
    </row>
    <row r="26" spans="1:4" ht="16.5" customHeight="1">
      <c r="A26" s="92"/>
      <c r="B26" s="49"/>
      <c r="C26" s="37" t="s">
        <v>161</v>
      </c>
      <c r="D26" s="68"/>
    </row>
    <row r="27" spans="1:4" ht="16.5" customHeight="1">
      <c r="A27" s="92"/>
      <c r="B27" s="49"/>
      <c r="C27" s="37" t="s">
        <v>162</v>
      </c>
      <c r="D27" s="68"/>
    </row>
    <row r="28" spans="1:4" ht="16.5" customHeight="1">
      <c r="A28" s="92"/>
      <c r="B28" s="49"/>
      <c r="C28" s="37" t="s">
        <v>163</v>
      </c>
      <c r="D28" s="68"/>
    </row>
    <row r="29" spans="1:4" ht="16.5" customHeight="1">
      <c r="A29" s="92"/>
      <c r="B29" s="49"/>
      <c r="C29" s="37" t="s">
        <v>164</v>
      </c>
      <c r="D29" s="68"/>
    </row>
    <row r="30" spans="1:4" ht="16.5" customHeight="1">
      <c r="A30" s="92"/>
      <c r="B30" s="49"/>
      <c r="C30" s="37" t="s">
        <v>165</v>
      </c>
      <c r="D30" s="68"/>
    </row>
    <row r="31" spans="1:4" ht="16.5" customHeight="1">
      <c r="A31" s="92"/>
      <c r="B31" s="49"/>
      <c r="C31" s="87" t="s">
        <v>166</v>
      </c>
      <c r="D31" s="68"/>
    </row>
    <row r="32" spans="1:4" ht="16.5" customHeight="1">
      <c r="A32" s="92"/>
      <c r="B32" s="49"/>
      <c r="C32" s="87" t="s">
        <v>167</v>
      </c>
      <c r="D32" s="68"/>
    </row>
    <row r="33" spans="1:4" ht="16.5" customHeight="1">
      <c r="A33" s="92"/>
      <c r="B33" s="49"/>
      <c r="C33" s="19" t="s">
        <v>168</v>
      </c>
      <c r="D33" s="68"/>
    </row>
    <row r="34" spans="1:4" ht="15" customHeight="1">
      <c r="A34" s="93" t="s">
        <v>50</v>
      </c>
      <c r="B34" s="94">
        <v>16923558.030000001</v>
      </c>
      <c r="C34" s="93" t="s">
        <v>51</v>
      </c>
      <c r="D34" s="94">
        <v>16923558.030000001</v>
      </c>
    </row>
  </sheetData>
  <mergeCells count="4">
    <mergeCell ref="A2:D2"/>
    <mergeCell ref="A3:B3"/>
    <mergeCell ref="A4:B4"/>
    <mergeCell ref="C4:D4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Right="0"/>
    <pageSetUpPr fitToPage="1"/>
  </sheetPr>
  <dimension ref="A1:G36"/>
  <sheetViews>
    <sheetView showZeros="0" workbookViewId="0">
      <pane ySplit="1" topLeftCell="A11" activePane="bottomLeft" state="frozen"/>
      <selection pane="bottomLeft" activeCell="G28" activeCellId="1" sqref="D28 G28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82"/>
      <c r="F1" s="39"/>
      <c r="G1" s="83" t="s">
        <v>169</v>
      </c>
    </row>
    <row r="2" spans="1:7" ht="41.25" customHeight="1">
      <c r="A2" s="127" t="str">
        <f>"2025"&amp;"年一般公共预算支出预算表（按功能科目分类）"</f>
        <v>2025年一般公共预算支出预算表（按功能科目分类）</v>
      </c>
      <c r="B2" s="127"/>
      <c r="C2" s="127"/>
      <c r="D2" s="127"/>
      <c r="E2" s="127"/>
      <c r="F2" s="127"/>
      <c r="G2" s="127"/>
    </row>
    <row r="3" spans="1:7" ht="18" customHeight="1">
      <c r="A3" s="3" t="str">
        <f>"单位名称："&amp;"嵩明县发展和改革局"</f>
        <v>单位名称：嵩明县发展和改革局</v>
      </c>
      <c r="F3" s="75"/>
      <c r="G3" s="83" t="s">
        <v>1</v>
      </c>
    </row>
    <row r="4" spans="1:7" ht="20.25" customHeight="1">
      <c r="A4" s="128" t="s">
        <v>170</v>
      </c>
      <c r="B4" s="129"/>
      <c r="C4" s="135" t="s">
        <v>54</v>
      </c>
      <c r="D4" s="130" t="s">
        <v>72</v>
      </c>
      <c r="E4" s="131"/>
      <c r="F4" s="132"/>
      <c r="G4" s="137" t="s">
        <v>73</v>
      </c>
    </row>
    <row r="5" spans="1:7" ht="20.25" customHeight="1">
      <c r="A5" s="89" t="s">
        <v>68</v>
      </c>
      <c r="B5" s="89" t="s">
        <v>69</v>
      </c>
      <c r="C5" s="136"/>
      <c r="D5" s="78" t="s">
        <v>55</v>
      </c>
      <c r="E5" s="78" t="s">
        <v>171</v>
      </c>
      <c r="F5" s="78" t="s">
        <v>172</v>
      </c>
      <c r="G5" s="138"/>
    </row>
    <row r="6" spans="1:7" ht="15" customHeight="1">
      <c r="A6" s="33" t="s">
        <v>79</v>
      </c>
      <c r="B6" s="33" t="s">
        <v>80</v>
      </c>
      <c r="C6" s="33" t="s">
        <v>81</v>
      </c>
      <c r="D6" s="33" t="s">
        <v>82</v>
      </c>
      <c r="E6" s="33" t="s">
        <v>83</v>
      </c>
      <c r="F6" s="33" t="s">
        <v>84</v>
      </c>
      <c r="G6" s="33" t="s">
        <v>85</v>
      </c>
    </row>
    <row r="7" spans="1:7" ht="18" customHeight="1">
      <c r="A7" s="19" t="s">
        <v>94</v>
      </c>
      <c r="B7" s="19" t="s">
        <v>95</v>
      </c>
      <c r="C7" s="49">
        <v>14312334</v>
      </c>
      <c r="D7" s="49">
        <v>4352034</v>
      </c>
      <c r="E7" s="49">
        <v>3837982</v>
      </c>
      <c r="F7" s="49">
        <v>514052</v>
      </c>
      <c r="G7" s="49">
        <v>9960300</v>
      </c>
    </row>
    <row r="8" spans="1:7" ht="18" customHeight="1">
      <c r="A8" s="80" t="s">
        <v>96</v>
      </c>
      <c r="B8" s="80" t="s">
        <v>97</v>
      </c>
      <c r="C8" s="49">
        <v>14312334</v>
      </c>
      <c r="D8" s="49">
        <v>4352034</v>
      </c>
      <c r="E8" s="49">
        <v>3837982</v>
      </c>
      <c r="F8" s="49">
        <v>514052</v>
      </c>
      <c r="G8" s="49">
        <v>9960300</v>
      </c>
    </row>
    <row r="9" spans="1:7" ht="18" customHeight="1">
      <c r="A9" s="81" t="s">
        <v>98</v>
      </c>
      <c r="B9" s="81" t="s">
        <v>99</v>
      </c>
      <c r="C9" s="49">
        <v>13612334</v>
      </c>
      <c r="D9" s="49">
        <v>4352034</v>
      </c>
      <c r="E9" s="49">
        <v>3837982</v>
      </c>
      <c r="F9" s="49">
        <v>514052</v>
      </c>
      <c r="G9" s="49">
        <v>9260300</v>
      </c>
    </row>
    <row r="10" spans="1:7" ht="18" customHeight="1">
      <c r="A10" s="81" t="s">
        <v>100</v>
      </c>
      <c r="B10" s="81" t="s">
        <v>101</v>
      </c>
      <c r="C10" s="49">
        <v>700000</v>
      </c>
      <c r="D10" s="49"/>
      <c r="E10" s="49"/>
      <c r="F10" s="49"/>
      <c r="G10" s="49">
        <v>700000</v>
      </c>
    </row>
    <row r="11" spans="1:7" ht="18" customHeight="1">
      <c r="A11" s="19" t="s">
        <v>102</v>
      </c>
      <c r="B11" s="19" t="s">
        <v>103</v>
      </c>
      <c r="C11" s="49">
        <v>1405631.84</v>
      </c>
      <c r="D11" s="49">
        <v>1405631.84</v>
      </c>
      <c r="E11" s="49">
        <v>1358631.84</v>
      </c>
      <c r="F11" s="49">
        <v>47000</v>
      </c>
      <c r="G11" s="49"/>
    </row>
    <row r="12" spans="1:7" ht="18" customHeight="1">
      <c r="A12" s="80" t="s">
        <v>104</v>
      </c>
      <c r="B12" s="80" t="s">
        <v>105</v>
      </c>
      <c r="C12" s="49">
        <v>1338723</v>
      </c>
      <c r="D12" s="49">
        <v>1338723</v>
      </c>
      <c r="E12" s="49">
        <v>1291723</v>
      </c>
      <c r="F12" s="49">
        <v>47000</v>
      </c>
      <c r="G12" s="49"/>
    </row>
    <row r="13" spans="1:7" ht="18" customHeight="1">
      <c r="A13" s="81" t="s">
        <v>106</v>
      </c>
      <c r="B13" s="81" t="s">
        <v>107</v>
      </c>
      <c r="C13" s="49">
        <v>758483</v>
      </c>
      <c r="D13" s="49">
        <v>758483</v>
      </c>
      <c r="E13" s="49">
        <v>711483</v>
      </c>
      <c r="F13" s="49">
        <v>47000</v>
      </c>
      <c r="G13" s="49"/>
    </row>
    <row r="14" spans="1:7" ht="18" customHeight="1">
      <c r="A14" s="81" t="s">
        <v>108</v>
      </c>
      <c r="B14" s="81" t="s">
        <v>109</v>
      </c>
      <c r="C14" s="49">
        <v>580240</v>
      </c>
      <c r="D14" s="49">
        <v>580240</v>
      </c>
      <c r="E14" s="49">
        <v>580240</v>
      </c>
      <c r="F14" s="49"/>
      <c r="G14" s="49"/>
    </row>
    <row r="15" spans="1:7" ht="18" customHeight="1">
      <c r="A15" s="80" t="s">
        <v>110</v>
      </c>
      <c r="B15" s="80" t="s">
        <v>111</v>
      </c>
      <c r="C15" s="49">
        <v>38820</v>
      </c>
      <c r="D15" s="49">
        <v>38820</v>
      </c>
      <c r="E15" s="49">
        <v>38820</v>
      </c>
      <c r="F15" s="49"/>
      <c r="G15" s="49"/>
    </row>
    <row r="16" spans="1:7" ht="18" customHeight="1">
      <c r="A16" s="81" t="s">
        <v>112</v>
      </c>
      <c r="B16" s="81" t="s">
        <v>113</v>
      </c>
      <c r="C16" s="49">
        <v>38820</v>
      </c>
      <c r="D16" s="49">
        <v>38820</v>
      </c>
      <c r="E16" s="49">
        <v>38820</v>
      </c>
      <c r="F16" s="49"/>
      <c r="G16" s="49"/>
    </row>
    <row r="17" spans="1:7" ht="18" customHeight="1">
      <c r="A17" s="80" t="s">
        <v>114</v>
      </c>
      <c r="B17" s="80" t="s">
        <v>115</v>
      </c>
      <c r="C17" s="49">
        <v>28088.84</v>
      </c>
      <c r="D17" s="49">
        <v>28088.84</v>
      </c>
      <c r="E17" s="49">
        <v>28088.84</v>
      </c>
      <c r="F17" s="49"/>
      <c r="G17" s="49"/>
    </row>
    <row r="18" spans="1:7" ht="18" customHeight="1">
      <c r="A18" s="81" t="s">
        <v>116</v>
      </c>
      <c r="B18" s="81" t="s">
        <v>115</v>
      </c>
      <c r="C18" s="49">
        <v>28088.84</v>
      </c>
      <c r="D18" s="49">
        <v>28088.84</v>
      </c>
      <c r="E18" s="49">
        <v>28088.84</v>
      </c>
      <c r="F18" s="49"/>
      <c r="G18" s="49"/>
    </row>
    <row r="19" spans="1:7" ht="18" customHeight="1">
      <c r="A19" s="19" t="s">
        <v>117</v>
      </c>
      <c r="B19" s="19" t="s">
        <v>118</v>
      </c>
      <c r="C19" s="49">
        <v>680316.19</v>
      </c>
      <c r="D19" s="49">
        <v>680316.19</v>
      </c>
      <c r="E19" s="49">
        <v>680316.19</v>
      </c>
      <c r="F19" s="49"/>
      <c r="G19" s="49"/>
    </row>
    <row r="20" spans="1:7" ht="18" customHeight="1">
      <c r="A20" s="80" t="s">
        <v>119</v>
      </c>
      <c r="B20" s="80" t="s">
        <v>120</v>
      </c>
      <c r="C20" s="49">
        <v>680316.19</v>
      </c>
      <c r="D20" s="49">
        <v>680316.19</v>
      </c>
      <c r="E20" s="49">
        <v>680316.19</v>
      </c>
      <c r="F20" s="49"/>
      <c r="G20" s="49"/>
    </row>
    <row r="21" spans="1:7" ht="18" customHeight="1">
      <c r="A21" s="81" t="s">
        <v>121</v>
      </c>
      <c r="B21" s="81" t="s">
        <v>122</v>
      </c>
      <c r="C21" s="49">
        <v>363539.22</v>
      </c>
      <c r="D21" s="49">
        <v>363539.22</v>
      </c>
      <c r="E21" s="49">
        <v>363539.22</v>
      </c>
      <c r="F21" s="49"/>
      <c r="G21" s="49"/>
    </row>
    <row r="22" spans="1:7" ht="18" customHeight="1">
      <c r="A22" s="81" t="s">
        <v>123</v>
      </c>
      <c r="B22" s="81" t="s">
        <v>124</v>
      </c>
      <c r="C22" s="49">
        <v>118490.21</v>
      </c>
      <c r="D22" s="49">
        <v>118490.21</v>
      </c>
      <c r="E22" s="49">
        <v>118490.21</v>
      </c>
      <c r="F22" s="49"/>
      <c r="G22" s="49"/>
    </row>
    <row r="23" spans="1:7" ht="18" customHeight="1">
      <c r="A23" s="81" t="s">
        <v>125</v>
      </c>
      <c r="B23" s="81" t="s">
        <v>126</v>
      </c>
      <c r="C23" s="49">
        <v>173645</v>
      </c>
      <c r="D23" s="49">
        <v>173645</v>
      </c>
      <c r="E23" s="49">
        <v>173645</v>
      </c>
      <c r="F23" s="49"/>
      <c r="G23" s="49"/>
    </row>
    <row r="24" spans="1:7" ht="18" customHeight="1">
      <c r="A24" s="81" t="s">
        <v>127</v>
      </c>
      <c r="B24" s="81" t="s">
        <v>128</v>
      </c>
      <c r="C24" s="49">
        <v>24641.759999999998</v>
      </c>
      <c r="D24" s="49">
        <v>24641.759999999998</v>
      </c>
      <c r="E24" s="49">
        <v>24641.759999999998</v>
      </c>
      <c r="F24" s="49"/>
      <c r="G24" s="49"/>
    </row>
    <row r="25" spans="1:7" ht="18" customHeight="1">
      <c r="A25" s="19" t="s">
        <v>129</v>
      </c>
      <c r="B25" s="19" t="s">
        <v>130</v>
      </c>
      <c r="C25" s="49">
        <v>525276</v>
      </c>
      <c r="D25" s="49">
        <v>525276</v>
      </c>
      <c r="E25" s="49">
        <v>525276</v>
      </c>
      <c r="F25" s="49"/>
      <c r="G25" s="49"/>
    </row>
    <row r="26" spans="1:7" ht="18" customHeight="1">
      <c r="A26" s="80" t="s">
        <v>131</v>
      </c>
      <c r="B26" s="80" t="s">
        <v>132</v>
      </c>
      <c r="C26" s="49">
        <v>525276</v>
      </c>
      <c r="D26" s="49">
        <v>525276</v>
      </c>
      <c r="E26" s="49">
        <v>525276</v>
      </c>
      <c r="F26" s="49"/>
      <c r="G26" s="49"/>
    </row>
    <row r="27" spans="1:7" ht="18" customHeight="1">
      <c r="A27" s="81" t="s">
        <v>133</v>
      </c>
      <c r="B27" s="81" t="s">
        <v>134</v>
      </c>
      <c r="C27" s="49">
        <v>525276</v>
      </c>
      <c r="D27" s="49">
        <v>525276</v>
      </c>
      <c r="E27" s="49">
        <v>525276</v>
      </c>
      <c r="F27" s="49"/>
      <c r="G27" s="49"/>
    </row>
    <row r="28" spans="1:7" ht="18" customHeight="1">
      <c r="A28" s="133" t="s">
        <v>173</v>
      </c>
      <c r="B28" s="134"/>
      <c r="C28" s="49">
        <v>16923558.030000001</v>
      </c>
      <c r="D28" s="49">
        <v>6963258.0300000003</v>
      </c>
      <c r="E28" s="49">
        <v>6402206.0300000003</v>
      </c>
      <c r="F28" s="49">
        <v>561052</v>
      </c>
      <c r="G28" s="49">
        <v>9960300</v>
      </c>
    </row>
    <row r="33" customFormat="1" ht="14.25" customHeight="1"/>
    <row r="34" customFormat="1" ht="14.25" customHeight="1"/>
    <row r="35" customFormat="1" ht="14.25" customHeight="1"/>
    <row r="36" customFormat="1" ht="14.25" customHeight="1"/>
  </sheetData>
  <mergeCells count="6">
    <mergeCell ref="A2:G2"/>
    <mergeCell ref="A4:B4"/>
    <mergeCell ref="D4:F4"/>
    <mergeCell ref="A28:B28"/>
    <mergeCell ref="C4:C5"/>
    <mergeCell ref="G4:G5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Right="0"/>
    <pageSetUpPr fitToPage="1"/>
  </sheetPr>
  <dimension ref="A1:F36"/>
  <sheetViews>
    <sheetView showZeros="0" workbookViewId="0">
      <pane ySplit="1" topLeftCell="A2" activePane="bottomLeft" state="frozen"/>
      <selection pane="bottomLeft" sqref="A1:XFD1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25"/>
      <c r="B1" s="25"/>
      <c r="C1" s="25"/>
      <c r="D1" s="25"/>
      <c r="E1" s="24"/>
      <c r="F1" s="88" t="s">
        <v>174</v>
      </c>
    </row>
    <row r="2" spans="1:6" ht="41.25" customHeight="1">
      <c r="A2" s="139" t="str">
        <f>"2025"&amp;"年一般公共预算“三公”经费支出预算表"</f>
        <v>2025年一般公共预算“三公”经费支出预算表</v>
      </c>
      <c r="B2" s="140"/>
      <c r="C2" s="140"/>
      <c r="D2" s="140"/>
      <c r="E2" s="141"/>
      <c r="F2" s="140"/>
    </row>
    <row r="3" spans="1:6" ht="14.25" customHeight="1">
      <c r="A3" s="142" t="str">
        <f>"单位名称："&amp;"嵩明县发展和改革局"</f>
        <v>单位名称：嵩明县发展和改革局</v>
      </c>
      <c r="B3" s="143"/>
      <c r="D3" s="25"/>
      <c r="E3" s="24"/>
      <c r="F3" s="34" t="s">
        <v>1</v>
      </c>
    </row>
    <row r="4" spans="1:6" ht="27" customHeight="1">
      <c r="A4" s="144" t="s">
        <v>175</v>
      </c>
      <c r="B4" s="144" t="s">
        <v>176</v>
      </c>
      <c r="C4" s="113" t="s">
        <v>177</v>
      </c>
      <c r="D4" s="144"/>
      <c r="E4" s="145"/>
      <c r="F4" s="144" t="s">
        <v>178</v>
      </c>
    </row>
    <row r="5" spans="1:6" ht="28.5" customHeight="1">
      <c r="A5" s="146"/>
      <c r="B5" s="147"/>
      <c r="C5" s="27" t="s">
        <v>55</v>
      </c>
      <c r="D5" s="27" t="s">
        <v>179</v>
      </c>
      <c r="E5" s="27" t="s">
        <v>180</v>
      </c>
      <c r="F5" s="148"/>
    </row>
    <row r="6" spans="1:6" ht="17.25" customHeight="1">
      <c r="A6" s="30" t="s">
        <v>79</v>
      </c>
      <c r="B6" s="30" t="s">
        <v>80</v>
      </c>
      <c r="C6" s="30" t="s">
        <v>81</v>
      </c>
      <c r="D6" s="30" t="s">
        <v>82</v>
      </c>
      <c r="E6" s="30" t="s">
        <v>83</v>
      </c>
      <c r="F6" s="30" t="s">
        <v>84</v>
      </c>
    </row>
    <row r="7" spans="1:6" ht="17.25" customHeight="1">
      <c r="A7" s="49">
        <v>50500</v>
      </c>
      <c r="B7" s="49"/>
      <c r="C7" s="49">
        <v>48500</v>
      </c>
      <c r="D7" s="49"/>
      <c r="E7" s="49">
        <v>48500</v>
      </c>
      <c r="F7" s="49">
        <v>2000</v>
      </c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  <row r="35" customFormat="1" ht="14.25" customHeight="1"/>
    <row r="36" customFormat="1" ht="14.25" customHeight="1"/>
  </sheetData>
  <mergeCells count="6">
    <mergeCell ref="A2:F2"/>
    <mergeCell ref="A3:B3"/>
    <mergeCell ref="C4:E4"/>
    <mergeCell ref="A4:A5"/>
    <mergeCell ref="B4:B5"/>
    <mergeCell ref="F4:F5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Right="0"/>
    <pageSetUpPr fitToPage="1"/>
  </sheetPr>
  <dimension ref="A1:X34"/>
  <sheetViews>
    <sheetView showZeros="0" workbookViewId="0">
      <pane ySplit="1" topLeftCell="A2" activePane="bottomLeft" state="frozen"/>
      <selection pane="bottomLeft" activeCell="V23" sqref="V23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37.625" customWidth="1"/>
    <col min="7" max="7" width="10.25" customWidth="1"/>
    <col min="8" max="8" width="23" customWidth="1"/>
    <col min="9" max="24" width="18.75" customWidth="1"/>
  </cols>
  <sheetData>
    <row r="1" spans="1:24" ht="13.5" customHeight="1">
      <c r="B1" s="82"/>
      <c r="C1" s="85"/>
      <c r="E1" s="86"/>
      <c r="F1" s="86"/>
      <c r="G1" s="86"/>
      <c r="H1" s="86"/>
      <c r="I1" s="56"/>
      <c r="J1" s="56"/>
      <c r="K1" s="56"/>
      <c r="L1" s="56"/>
      <c r="M1" s="56"/>
      <c r="N1" s="56"/>
      <c r="R1" s="56"/>
      <c r="V1" s="85"/>
      <c r="X1" s="2" t="s">
        <v>181</v>
      </c>
    </row>
    <row r="2" spans="1:24" ht="45.75" customHeight="1">
      <c r="A2" s="149" t="str">
        <f>"2025"&amp;"年部门基本支出预算表"</f>
        <v>2025年部门基本支出预算表</v>
      </c>
      <c r="B2" s="150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50"/>
      <c r="P2" s="150"/>
      <c r="Q2" s="150"/>
      <c r="R2" s="149"/>
      <c r="S2" s="149"/>
      <c r="T2" s="149"/>
      <c r="U2" s="149"/>
      <c r="V2" s="149"/>
      <c r="W2" s="149"/>
      <c r="X2" s="149"/>
    </row>
    <row r="3" spans="1:24" ht="18.75" customHeight="1">
      <c r="A3" s="151" t="str">
        <f>"单位名称："&amp;"嵩明县发展和改革局"</f>
        <v>单位名称：嵩明县发展和改革局</v>
      </c>
      <c r="B3" s="152"/>
      <c r="C3" s="153"/>
      <c r="D3" s="153"/>
      <c r="E3" s="153"/>
      <c r="F3" s="153"/>
      <c r="G3" s="153"/>
      <c r="H3" s="153"/>
      <c r="I3" s="57"/>
      <c r="J3" s="57"/>
      <c r="K3" s="57"/>
      <c r="L3" s="57"/>
      <c r="M3" s="57"/>
      <c r="N3" s="57"/>
      <c r="O3" s="4"/>
      <c r="P3" s="4"/>
      <c r="Q3" s="4"/>
      <c r="R3" s="57"/>
      <c r="V3" s="85"/>
      <c r="X3" s="2" t="s">
        <v>1</v>
      </c>
    </row>
    <row r="4" spans="1:24" ht="19.5" customHeight="1">
      <c r="A4" s="154" t="s">
        <v>182</v>
      </c>
      <c r="B4" s="154" t="s">
        <v>183</v>
      </c>
      <c r="C4" s="154" t="s">
        <v>184</v>
      </c>
      <c r="D4" s="154" t="s">
        <v>185</v>
      </c>
      <c r="E4" s="155" t="s">
        <v>186</v>
      </c>
      <c r="F4" s="154" t="s">
        <v>187</v>
      </c>
      <c r="G4" s="154" t="s">
        <v>188</v>
      </c>
      <c r="H4" s="154" t="s">
        <v>189</v>
      </c>
      <c r="I4" s="154" t="s">
        <v>190</v>
      </c>
      <c r="J4" s="157" t="s">
        <v>191</v>
      </c>
      <c r="K4" s="159" t="s">
        <v>192</v>
      </c>
      <c r="L4" s="159" t="s">
        <v>193</v>
      </c>
      <c r="M4" s="159" t="s">
        <v>194</v>
      </c>
      <c r="N4" s="159" t="s">
        <v>195</v>
      </c>
      <c r="O4" s="159" t="s">
        <v>56</v>
      </c>
      <c r="P4" s="159" t="s">
        <v>57</v>
      </c>
      <c r="Q4" s="159" t="s">
        <v>58</v>
      </c>
      <c r="R4" s="161" t="s">
        <v>59</v>
      </c>
      <c r="S4" s="159" t="s">
        <v>55</v>
      </c>
      <c r="T4" s="159" t="s">
        <v>60</v>
      </c>
      <c r="U4" s="159" t="s">
        <v>196</v>
      </c>
      <c r="V4" s="159" t="s">
        <v>62</v>
      </c>
      <c r="W4" s="159" t="s">
        <v>63</v>
      </c>
      <c r="X4" s="159" t="s">
        <v>64</v>
      </c>
    </row>
    <row r="5" spans="1:24" ht="37.5" customHeight="1">
      <c r="A5" s="136"/>
      <c r="B5" s="136"/>
      <c r="C5" s="136"/>
      <c r="D5" s="136"/>
      <c r="E5" s="156"/>
      <c r="F5" s="136"/>
      <c r="G5" s="136"/>
      <c r="H5" s="136"/>
      <c r="I5" s="136"/>
      <c r="J5" s="158"/>
      <c r="K5" s="160"/>
      <c r="L5" s="160"/>
      <c r="M5" s="160"/>
      <c r="N5" s="160"/>
      <c r="O5" s="160"/>
      <c r="P5" s="160"/>
      <c r="Q5" s="160"/>
      <c r="R5" s="162"/>
      <c r="S5" s="160"/>
      <c r="T5" s="160"/>
      <c r="U5" s="160"/>
      <c r="V5" s="160"/>
      <c r="W5" s="160"/>
      <c r="X5" s="160"/>
    </row>
    <row r="6" spans="1:24" ht="14.25" customHeight="1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15</v>
      </c>
      <c r="P6" s="22">
        <v>16</v>
      </c>
      <c r="Q6" s="22">
        <v>17</v>
      </c>
      <c r="R6" s="22">
        <v>18</v>
      </c>
      <c r="S6" s="22">
        <v>19</v>
      </c>
      <c r="T6" s="22">
        <v>20</v>
      </c>
      <c r="U6" s="22">
        <v>21</v>
      </c>
      <c r="V6" s="22">
        <v>22</v>
      </c>
      <c r="W6" s="22">
        <v>23</v>
      </c>
      <c r="X6" s="22">
        <v>24</v>
      </c>
    </row>
    <row r="7" spans="1:24" ht="20.25" customHeight="1">
      <c r="A7" s="87" t="s">
        <v>66</v>
      </c>
      <c r="B7" s="87" t="s">
        <v>66</v>
      </c>
      <c r="C7" s="87" t="s">
        <v>197</v>
      </c>
      <c r="D7" s="87" t="s">
        <v>198</v>
      </c>
      <c r="E7" s="87" t="s">
        <v>98</v>
      </c>
      <c r="F7" s="87" t="s">
        <v>99</v>
      </c>
      <c r="G7" s="87" t="s">
        <v>199</v>
      </c>
      <c r="H7" s="87" t="s">
        <v>200</v>
      </c>
      <c r="I7" s="49">
        <v>751920</v>
      </c>
      <c r="J7" s="49">
        <v>751920</v>
      </c>
      <c r="K7" s="49"/>
      <c r="L7" s="49"/>
      <c r="M7" s="68">
        <v>751920</v>
      </c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24" ht="20.25" customHeight="1">
      <c r="A8" s="87" t="s">
        <v>66</v>
      </c>
      <c r="B8" s="87" t="s">
        <v>66</v>
      </c>
      <c r="C8" s="87" t="s">
        <v>197</v>
      </c>
      <c r="D8" s="87" t="s">
        <v>198</v>
      </c>
      <c r="E8" s="87" t="s">
        <v>98</v>
      </c>
      <c r="F8" s="87" t="s">
        <v>99</v>
      </c>
      <c r="G8" s="87" t="s">
        <v>201</v>
      </c>
      <c r="H8" s="87" t="s">
        <v>202</v>
      </c>
      <c r="I8" s="49">
        <v>1110084</v>
      </c>
      <c r="J8" s="49">
        <v>1110084</v>
      </c>
      <c r="K8" s="13"/>
      <c r="L8" s="13"/>
      <c r="M8" s="68">
        <v>1110084</v>
      </c>
      <c r="N8" s="13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4" ht="20.25" customHeight="1">
      <c r="A9" s="87" t="s">
        <v>66</v>
      </c>
      <c r="B9" s="87" t="s">
        <v>66</v>
      </c>
      <c r="C9" s="87" t="s">
        <v>197</v>
      </c>
      <c r="D9" s="87" t="s">
        <v>198</v>
      </c>
      <c r="E9" s="87" t="s">
        <v>98</v>
      </c>
      <c r="F9" s="87" t="s">
        <v>99</v>
      </c>
      <c r="G9" s="87" t="s">
        <v>203</v>
      </c>
      <c r="H9" s="87" t="s">
        <v>204</v>
      </c>
      <c r="I9" s="49">
        <v>62660</v>
      </c>
      <c r="J9" s="49">
        <v>62660</v>
      </c>
      <c r="K9" s="13"/>
      <c r="L9" s="13"/>
      <c r="M9" s="68">
        <v>62660</v>
      </c>
      <c r="N9" s="13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spans="1:24" ht="20.25" customHeight="1">
      <c r="A10" s="87" t="s">
        <v>66</v>
      </c>
      <c r="B10" s="87" t="s">
        <v>66</v>
      </c>
      <c r="C10" s="87" t="s">
        <v>205</v>
      </c>
      <c r="D10" s="87" t="s">
        <v>206</v>
      </c>
      <c r="E10" s="87" t="s">
        <v>98</v>
      </c>
      <c r="F10" s="87" t="s">
        <v>99</v>
      </c>
      <c r="G10" s="87" t="s">
        <v>199</v>
      </c>
      <c r="H10" s="87" t="s">
        <v>200</v>
      </c>
      <c r="I10" s="49">
        <v>628944</v>
      </c>
      <c r="J10" s="49">
        <v>628944</v>
      </c>
      <c r="K10" s="13"/>
      <c r="L10" s="13"/>
      <c r="M10" s="68">
        <v>628944</v>
      </c>
      <c r="N10" s="13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4" ht="20.25" customHeight="1">
      <c r="A11" s="87" t="s">
        <v>66</v>
      </c>
      <c r="B11" s="87" t="s">
        <v>66</v>
      </c>
      <c r="C11" s="87" t="s">
        <v>205</v>
      </c>
      <c r="D11" s="87" t="s">
        <v>206</v>
      </c>
      <c r="E11" s="87" t="s">
        <v>98</v>
      </c>
      <c r="F11" s="87" t="s">
        <v>99</v>
      </c>
      <c r="G11" s="87" t="s">
        <v>201</v>
      </c>
      <c r="H11" s="87" t="s">
        <v>202</v>
      </c>
      <c r="I11" s="49">
        <v>47520</v>
      </c>
      <c r="J11" s="49">
        <v>47520</v>
      </c>
      <c r="K11" s="13"/>
      <c r="L11" s="13"/>
      <c r="M11" s="68">
        <v>47520</v>
      </c>
      <c r="N11" s="13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spans="1:24" ht="20.25" customHeight="1">
      <c r="A12" s="87" t="s">
        <v>66</v>
      </c>
      <c r="B12" s="87" t="s">
        <v>66</v>
      </c>
      <c r="C12" s="87" t="s">
        <v>205</v>
      </c>
      <c r="D12" s="87" t="s">
        <v>206</v>
      </c>
      <c r="E12" s="87" t="s">
        <v>98</v>
      </c>
      <c r="F12" s="87" t="s">
        <v>99</v>
      </c>
      <c r="G12" s="87" t="s">
        <v>203</v>
      </c>
      <c r="H12" s="87" t="s">
        <v>204</v>
      </c>
      <c r="I12" s="49">
        <v>52412</v>
      </c>
      <c r="J12" s="49">
        <v>52412</v>
      </c>
      <c r="K12" s="13"/>
      <c r="L12" s="13"/>
      <c r="M12" s="68">
        <v>52412</v>
      </c>
      <c r="N12" s="13"/>
      <c r="O12" s="49"/>
      <c r="P12" s="49"/>
      <c r="Q12" s="49"/>
      <c r="R12" s="49"/>
      <c r="S12" s="49"/>
      <c r="T12" s="49"/>
      <c r="U12" s="49"/>
      <c r="V12" s="49"/>
      <c r="W12" s="49"/>
      <c r="X12" s="49"/>
    </row>
    <row r="13" spans="1:24" ht="20.25" customHeight="1">
      <c r="A13" s="87" t="s">
        <v>66</v>
      </c>
      <c r="B13" s="87" t="s">
        <v>66</v>
      </c>
      <c r="C13" s="87" t="s">
        <v>205</v>
      </c>
      <c r="D13" s="87" t="s">
        <v>206</v>
      </c>
      <c r="E13" s="87" t="s">
        <v>98</v>
      </c>
      <c r="F13" s="87" t="s">
        <v>99</v>
      </c>
      <c r="G13" s="87" t="s">
        <v>207</v>
      </c>
      <c r="H13" s="87" t="s">
        <v>208</v>
      </c>
      <c r="I13" s="49">
        <v>153600</v>
      </c>
      <c r="J13" s="49">
        <v>153600</v>
      </c>
      <c r="K13" s="13"/>
      <c r="L13" s="13"/>
      <c r="M13" s="68">
        <v>153600</v>
      </c>
      <c r="N13" s="13"/>
      <c r="O13" s="49"/>
      <c r="P13" s="49"/>
      <c r="Q13" s="49"/>
      <c r="R13" s="49"/>
      <c r="S13" s="49"/>
      <c r="T13" s="49"/>
      <c r="U13" s="49"/>
      <c r="V13" s="49"/>
      <c r="W13" s="49"/>
      <c r="X13" s="49"/>
    </row>
    <row r="14" spans="1:24" ht="20.25" customHeight="1">
      <c r="A14" s="87" t="s">
        <v>66</v>
      </c>
      <c r="B14" s="87" t="s">
        <v>66</v>
      </c>
      <c r="C14" s="87" t="s">
        <v>205</v>
      </c>
      <c r="D14" s="87" t="s">
        <v>206</v>
      </c>
      <c r="E14" s="87" t="s">
        <v>98</v>
      </c>
      <c r="F14" s="87" t="s">
        <v>99</v>
      </c>
      <c r="G14" s="87" t="s">
        <v>207</v>
      </c>
      <c r="H14" s="87" t="s">
        <v>208</v>
      </c>
      <c r="I14" s="49">
        <v>14502</v>
      </c>
      <c r="J14" s="49">
        <v>14502</v>
      </c>
      <c r="K14" s="13"/>
      <c r="L14" s="13"/>
      <c r="M14" s="68">
        <v>14502</v>
      </c>
      <c r="N14" s="13"/>
      <c r="O14" s="49"/>
      <c r="P14" s="49"/>
      <c r="Q14" s="49"/>
      <c r="R14" s="49"/>
      <c r="S14" s="49"/>
      <c r="T14" s="49"/>
      <c r="U14" s="49"/>
      <c r="V14" s="49"/>
      <c r="W14" s="49"/>
      <c r="X14" s="49"/>
    </row>
    <row r="15" spans="1:24" ht="20.25" customHeight="1">
      <c r="A15" s="87" t="s">
        <v>66</v>
      </c>
      <c r="B15" s="87" t="s">
        <v>66</v>
      </c>
      <c r="C15" s="87" t="s">
        <v>205</v>
      </c>
      <c r="D15" s="87" t="s">
        <v>206</v>
      </c>
      <c r="E15" s="87" t="s">
        <v>98</v>
      </c>
      <c r="F15" s="87" t="s">
        <v>99</v>
      </c>
      <c r="G15" s="87" t="s">
        <v>207</v>
      </c>
      <c r="H15" s="87" t="s">
        <v>208</v>
      </c>
      <c r="I15" s="49">
        <v>153564</v>
      </c>
      <c r="J15" s="49">
        <v>153564</v>
      </c>
      <c r="K15" s="13"/>
      <c r="L15" s="13"/>
      <c r="M15" s="68">
        <v>153564</v>
      </c>
      <c r="N15" s="13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1:24" ht="20.25" customHeight="1">
      <c r="A16" s="87" t="s">
        <v>66</v>
      </c>
      <c r="B16" s="87" t="s">
        <v>66</v>
      </c>
      <c r="C16" s="87" t="s">
        <v>205</v>
      </c>
      <c r="D16" s="87" t="s">
        <v>206</v>
      </c>
      <c r="E16" s="87" t="s">
        <v>98</v>
      </c>
      <c r="F16" s="87" t="s">
        <v>99</v>
      </c>
      <c r="G16" s="87" t="s">
        <v>207</v>
      </c>
      <c r="H16" s="87" t="s">
        <v>208</v>
      </c>
      <c r="I16" s="49">
        <v>289980</v>
      </c>
      <c r="J16" s="49">
        <v>289980</v>
      </c>
      <c r="K16" s="13"/>
      <c r="L16" s="13"/>
      <c r="M16" s="68">
        <v>289980</v>
      </c>
      <c r="N16" s="13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spans="1:24" ht="20.25" customHeight="1">
      <c r="A17" s="87" t="s">
        <v>66</v>
      </c>
      <c r="B17" s="87" t="s">
        <v>66</v>
      </c>
      <c r="C17" s="87" t="s">
        <v>205</v>
      </c>
      <c r="D17" s="87" t="s">
        <v>206</v>
      </c>
      <c r="E17" s="87" t="s">
        <v>98</v>
      </c>
      <c r="F17" s="87" t="s">
        <v>99</v>
      </c>
      <c r="G17" s="87" t="s">
        <v>207</v>
      </c>
      <c r="H17" s="87" t="s">
        <v>208</v>
      </c>
      <c r="I17" s="49">
        <v>327516</v>
      </c>
      <c r="J17" s="49">
        <v>327516</v>
      </c>
      <c r="K17" s="13"/>
      <c r="L17" s="13"/>
      <c r="M17" s="68">
        <v>327516</v>
      </c>
      <c r="N17" s="13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4" ht="20.25" customHeight="1">
      <c r="A18" s="87" t="s">
        <v>66</v>
      </c>
      <c r="B18" s="87" t="s">
        <v>66</v>
      </c>
      <c r="C18" s="87" t="s">
        <v>209</v>
      </c>
      <c r="D18" s="87" t="s">
        <v>210</v>
      </c>
      <c r="E18" s="87" t="s">
        <v>108</v>
      </c>
      <c r="F18" s="19" t="s">
        <v>109</v>
      </c>
      <c r="G18" s="87" t="s">
        <v>211</v>
      </c>
      <c r="H18" s="87" t="s">
        <v>212</v>
      </c>
      <c r="I18" s="49">
        <v>580240</v>
      </c>
      <c r="J18" s="49">
        <v>580240</v>
      </c>
      <c r="K18" s="13"/>
      <c r="L18" s="13"/>
      <c r="M18" s="68">
        <v>580240</v>
      </c>
      <c r="N18" s="13"/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spans="1:24" ht="20.25" customHeight="1">
      <c r="A19" s="87" t="s">
        <v>66</v>
      </c>
      <c r="B19" s="87" t="s">
        <v>66</v>
      </c>
      <c r="C19" s="87" t="s">
        <v>209</v>
      </c>
      <c r="D19" s="87" t="s">
        <v>210</v>
      </c>
      <c r="E19" s="87" t="s">
        <v>121</v>
      </c>
      <c r="F19" s="87" t="s">
        <v>122</v>
      </c>
      <c r="G19" s="87" t="s">
        <v>213</v>
      </c>
      <c r="H19" s="87" t="s">
        <v>214</v>
      </c>
      <c r="I19" s="49">
        <v>155868.9</v>
      </c>
      <c r="J19" s="49">
        <v>155868.9</v>
      </c>
      <c r="K19" s="13"/>
      <c r="L19" s="13"/>
      <c r="M19" s="68">
        <v>155868.9</v>
      </c>
      <c r="N19" s="13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4" ht="20.25" customHeight="1">
      <c r="A20" s="87" t="s">
        <v>66</v>
      </c>
      <c r="B20" s="87" t="s">
        <v>66</v>
      </c>
      <c r="C20" s="87" t="s">
        <v>209</v>
      </c>
      <c r="D20" s="87" t="s">
        <v>210</v>
      </c>
      <c r="E20" s="87" t="s">
        <v>121</v>
      </c>
      <c r="F20" s="87" t="s">
        <v>122</v>
      </c>
      <c r="G20" s="87" t="s">
        <v>213</v>
      </c>
      <c r="H20" s="87" t="s">
        <v>214</v>
      </c>
      <c r="I20" s="49">
        <v>207670.32</v>
      </c>
      <c r="J20" s="49">
        <v>207670.32</v>
      </c>
      <c r="K20" s="13"/>
      <c r="L20" s="13"/>
      <c r="M20" s="68">
        <v>207670.32</v>
      </c>
      <c r="N20" s="13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1:24" ht="20.25" customHeight="1">
      <c r="A21" s="87" t="s">
        <v>66</v>
      </c>
      <c r="B21" s="87" t="s">
        <v>66</v>
      </c>
      <c r="C21" s="87" t="s">
        <v>209</v>
      </c>
      <c r="D21" s="87" t="s">
        <v>210</v>
      </c>
      <c r="E21" s="87" t="s">
        <v>123</v>
      </c>
      <c r="F21" s="87" t="s">
        <v>124</v>
      </c>
      <c r="G21" s="87" t="s">
        <v>213</v>
      </c>
      <c r="H21" s="87" t="s">
        <v>214</v>
      </c>
      <c r="I21" s="49">
        <v>118490.21</v>
      </c>
      <c r="J21" s="49">
        <v>118490.21</v>
      </c>
      <c r="K21" s="13"/>
      <c r="L21" s="13"/>
      <c r="M21" s="68">
        <v>118490.21</v>
      </c>
      <c r="N21" s="13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4" ht="20.25" customHeight="1">
      <c r="A22" s="87" t="s">
        <v>66</v>
      </c>
      <c r="B22" s="87" t="s">
        <v>66</v>
      </c>
      <c r="C22" s="87" t="s">
        <v>209</v>
      </c>
      <c r="D22" s="87" t="s">
        <v>210</v>
      </c>
      <c r="E22" s="87" t="s">
        <v>125</v>
      </c>
      <c r="F22" s="87" t="s">
        <v>126</v>
      </c>
      <c r="G22" s="87" t="s">
        <v>215</v>
      </c>
      <c r="H22" s="87" t="s">
        <v>216</v>
      </c>
      <c r="I22" s="49">
        <v>98651.199999999997</v>
      </c>
      <c r="J22" s="49">
        <v>98651.199999999997</v>
      </c>
      <c r="K22" s="13"/>
      <c r="L22" s="13"/>
      <c r="M22" s="68">
        <v>98651.199999999997</v>
      </c>
      <c r="N22" s="13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1:24" ht="20.25" customHeight="1">
      <c r="A23" s="87" t="s">
        <v>66</v>
      </c>
      <c r="B23" s="87" t="s">
        <v>66</v>
      </c>
      <c r="C23" s="87" t="s">
        <v>209</v>
      </c>
      <c r="D23" s="87" t="s">
        <v>210</v>
      </c>
      <c r="E23" s="87" t="s">
        <v>125</v>
      </c>
      <c r="F23" s="87" t="s">
        <v>126</v>
      </c>
      <c r="G23" s="87" t="s">
        <v>215</v>
      </c>
      <c r="H23" s="87" t="s">
        <v>216</v>
      </c>
      <c r="I23" s="49">
        <v>74993.8</v>
      </c>
      <c r="J23" s="49">
        <v>74993.8</v>
      </c>
      <c r="K23" s="13"/>
      <c r="L23" s="13"/>
      <c r="M23" s="68">
        <v>74993.8</v>
      </c>
      <c r="N23" s="13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spans="1:24" ht="20.25" customHeight="1">
      <c r="A24" s="87" t="s">
        <v>66</v>
      </c>
      <c r="B24" s="87" t="s">
        <v>66</v>
      </c>
      <c r="C24" s="87" t="s">
        <v>209</v>
      </c>
      <c r="D24" s="87" t="s">
        <v>210</v>
      </c>
      <c r="E24" s="87" t="s">
        <v>116</v>
      </c>
      <c r="F24" s="87" t="s">
        <v>115</v>
      </c>
      <c r="G24" s="87" t="s">
        <v>217</v>
      </c>
      <c r="H24" s="87" t="s">
        <v>218</v>
      </c>
      <c r="I24" s="49">
        <v>12332.84</v>
      </c>
      <c r="J24" s="49">
        <v>12332.84</v>
      </c>
      <c r="K24" s="13"/>
      <c r="L24" s="13"/>
      <c r="M24" s="68">
        <v>12332.84</v>
      </c>
      <c r="N24" s="13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1:24" ht="20.25" customHeight="1">
      <c r="A25" s="87" t="s">
        <v>66</v>
      </c>
      <c r="B25" s="87" t="s">
        <v>66</v>
      </c>
      <c r="C25" s="87" t="s">
        <v>209</v>
      </c>
      <c r="D25" s="87" t="s">
        <v>210</v>
      </c>
      <c r="E25" s="87" t="s">
        <v>127</v>
      </c>
      <c r="F25" s="87" t="s">
        <v>128</v>
      </c>
      <c r="G25" s="87" t="s">
        <v>217</v>
      </c>
      <c r="H25" s="87" t="s">
        <v>218</v>
      </c>
      <c r="I25" s="49">
        <v>8267.52</v>
      </c>
      <c r="J25" s="49">
        <v>8267.52</v>
      </c>
      <c r="K25" s="13"/>
      <c r="L25" s="13"/>
      <c r="M25" s="68">
        <v>8267.52</v>
      </c>
      <c r="N25" s="13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spans="1:24" ht="20.25" customHeight="1">
      <c r="A26" s="87" t="s">
        <v>66</v>
      </c>
      <c r="B26" s="87" t="s">
        <v>66</v>
      </c>
      <c r="C26" s="87" t="s">
        <v>209</v>
      </c>
      <c r="D26" s="87" t="s">
        <v>210</v>
      </c>
      <c r="E26" s="87" t="s">
        <v>127</v>
      </c>
      <c r="F26" s="87" t="s">
        <v>128</v>
      </c>
      <c r="G26" s="87" t="s">
        <v>217</v>
      </c>
      <c r="H26" s="87" t="s">
        <v>218</v>
      </c>
      <c r="I26" s="49">
        <v>7590</v>
      </c>
      <c r="J26" s="49">
        <v>7590</v>
      </c>
      <c r="K26" s="13"/>
      <c r="L26" s="13"/>
      <c r="M26" s="68">
        <v>7590</v>
      </c>
      <c r="N26" s="13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1:24" ht="20.25" customHeight="1">
      <c r="A27" s="87" t="s">
        <v>66</v>
      </c>
      <c r="B27" s="87" t="s">
        <v>66</v>
      </c>
      <c r="C27" s="87" t="s">
        <v>209</v>
      </c>
      <c r="D27" s="87" t="s">
        <v>210</v>
      </c>
      <c r="E27" s="87" t="s">
        <v>127</v>
      </c>
      <c r="F27" s="87" t="s">
        <v>128</v>
      </c>
      <c r="G27" s="87" t="s">
        <v>217</v>
      </c>
      <c r="H27" s="87" t="s">
        <v>218</v>
      </c>
      <c r="I27" s="49">
        <v>8784.24</v>
      </c>
      <c r="J27" s="49">
        <v>8784.24</v>
      </c>
      <c r="K27" s="13"/>
      <c r="L27" s="13"/>
      <c r="M27" s="68">
        <v>8784.24</v>
      </c>
      <c r="N27" s="13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20.25" customHeight="1">
      <c r="A28" s="87" t="s">
        <v>66</v>
      </c>
      <c r="B28" s="87" t="s">
        <v>66</v>
      </c>
      <c r="C28" s="87" t="s">
        <v>219</v>
      </c>
      <c r="D28" s="87" t="s">
        <v>134</v>
      </c>
      <c r="E28" s="87" t="s">
        <v>133</v>
      </c>
      <c r="F28" s="87" t="s">
        <v>134</v>
      </c>
      <c r="G28" s="87" t="s">
        <v>220</v>
      </c>
      <c r="H28" s="87" t="s">
        <v>134</v>
      </c>
      <c r="I28" s="49">
        <v>244497.12</v>
      </c>
      <c r="J28" s="49">
        <v>244497.12</v>
      </c>
      <c r="K28" s="13"/>
      <c r="L28" s="13"/>
      <c r="M28" s="68">
        <v>244497.12</v>
      </c>
      <c r="N28" s="13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1:24" ht="20.25" customHeight="1">
      <c r="A29" s="87" t="s">
        <v>66</v>
      </c>
      <c r="B29" s="87" t="s">
        <v>66</v>
      </c>
      <c r="C29" s="87" t="s">
        <v>219</v>
      </c>
      <c r="D29" s="87" t="s">
        <v>134</v>
      </c>
      <c r="E29" s="87" t="s">
        <v>133</v>
      </c>
      <c r="F29" s="87" t="s">
        <v>134</v>
      </c>
      <c r="G29" s="87" t="s">
        <v>220</v>
      </c>
      <c r="H29" s="87" t="s">
        <v>134</v>
      </c>
      <c r="I29" s="49">
        <v>280778.88</v>
      </c>
      <c r="J29" s="49">
        <v>280778.88</v>
      </c>
      <c r="K29" s="13"/>
      <c r="L29" s="13"/>
      <c r="M29" s="68">
        <v>280778.88</v>
      </c>
      <c r="N29" s="13"/>
      <c r="O29" s="49"/>
      <c r="P29" s="49"/>
      <c r="Q29" s="49"/>
      <c r="R29" s="49"/>
      <c r="S29" s="49"/>
      <c r="T29" s="49"/>
      <c r="U29" s="49"/>
      <c r="V29" s="49"/>
      <c r="W29" s="49"/>
      <c r="X29" s="49"/>
    </row>
    <row r="30" spans="1:24" ht="20.25" customHeight="1">
      <c r="A30" s="87" t="s">
        <v>66</v>
      </c>
      <c r="B30" s="87" t="s">
        <v>66</v>
      </c>
      <c r="C30" s="87" t="s">
        <v>221</v>
      </c>
      <c r="D30" s="87" t="s">
        <v>222</v>
      </c>
      <c r="E30" s="87" t="s">
        <v>98</v>
      </c>
      <c r="F30" s="87" t="s">
        <v>99</v>
      </c>
      <c r="G30" s="87" t="s">
        <v>223</v>
      </c>
      <c r="H30" s="87" t="s">
        <v>224</v>
      </c>
      <c r="I30" s="49">
        <v>48500</v>
      </c>
      <c r="J30" s="49">
        <v>48500</v>
      </c>
      <c r="K30" s="13"/>
      <c r="L30" s="13"/>
      <c r="M30" s="68">
        <v>48500</v>
      </c>
      <c r="N30" s="13"/>
      <c r="O30" s="49"/>
      <c r="P30" s="49"/>
      <c r="Q30" s="49"/>
      <c r="R30" s="49"/>
      <c r="S30" s="49"/>
      <c r="T30" s="49"/>
      <c r="U30" s="49"/>
      <c r="V30" s="49"/>
      <c r="W30" s="49"/>
      <c r="X30" s="49"/>
    </row>
    <row r="31" spans="1:24" ht="20.25" customHeight="1">
      <c r="A31" s="87" t="s">
        <v>66</v>
      </c>
      <c r="B31" s="87" t="s">
        <v>66</v>
      </c>
      <c r="C31" s="87" t="s">
        <v>225</v>
      </c>
      <c r="D31" s="87" t="s">
        <v>226</v>
      </c>
      <c r="E31" s="87" t="s">
        <v>98</v>
      </c>
      <c r="F31" s="87" t="s">
        <v>99</v>
      </c>
      <c r="G31" s="87" t="s">
        <v>227</v>
      </c>
      <c r="H31" s="87" t="s">
        <v>228</v>
      </c>
      <c r="I31" s="49">
        <v>151800</v>
      </c>
      <c r="J31" s="49">
        <v>151800</v>
      </c>
      <c r="K31" s="13"/>
      <c r="L31" s="13"/>
      <c r="M31" s="68">
        <v>151800</v>
      </c>
      <c r="N31" s="13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1:24" ht="20.25" customHeight="1">
      <c r="A32" s="87" t="s">
        <v>66</v>
      </c>
      <c r="B32" s="87" t="s">
        <v>66</v>
      </c>
      <c r="C32" s="87" t="s">
        <v>229</v>
      </c>
      <c r="D32" s="87" t="s">
        <v>230</v>
      </c>
      <c r="E32" s="87" t="s">
        <v>98</v>
      </c>
      <c r="F32" s="87" t="s">
        <v>99</v>
      </c>
      <c r="G32" s="87" t="s">
        <v>231</v>
      </c>
      <c r="H32" s="87" t="s">
        <v>232</v>
      </c>
      <c r="I32" s="49">
        <v>28800</v>
      </c>
      <c r="J32" s="49">
        <v>28800</v>
      </c>
      <c r="K32" s="13"/>
      <c r="L32" s="13"/>
      <c r="M32" s="68">
        <v>28800</v>
      </c>
      <c r="N32" s="13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1:24" ht="20.25" customHeight="1">
      <c r="A33" s="87" t="s">
        <v>66</v>
      </c>
      <c r="B33" s="87" t="s">
        <v>66</v>
      </c>
      <c r="C33" s="87" t="s">
        <v>229</v>
      </c>
      <c r="D33" s="87" t="s">
        <v>230</v>
      </c>
      <c r="E33" s="87" t="s">
        <v>98</v>
      </c>
      <c r="F33" s="87" t="s">
        <v>99</v>
      </c>
      <c r="G33" s="87" t="s">
        <v>231</v>
      </c>
      <c r="H33" s="87" t="s">
        <v>232</v>
      </c>
      <c r="I33" s="49">
        <v>28600</v>
      </c>
      <c r="J33" s="49">
        <v>28600</v>
      </c>
      <c r="K33" s="13"/>
      <c r="L33" s="13"/>
      <c r="M33" s="68">
        <v>28600</v>
      </c>
      <c r="N33" s="13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4" spans="1:24" ht="20.25" customHeight="1">
      <c r="A34" s="87" t="s">
        <v>66</v>
      </c>
      <c r="B34" s="87" t="s">
        <v>66</v>
      </c>
      <c r="C34" s="87" t="s">
        <v>229</v>
      </c>
      <c r="D34" s="87" t="s">
        <v>230</v>
      </c>
      <c r="E34" s="87" t="s">
        <v>106</v>
      </c>
      <c r="F34" s="87" t="s">
        <v>107</v>
      </c>
      <c r="G34" s="87" t="s">
        <v>231</v>
      </c>
      <c r="H34" s="87" t="s">
        <v>232</v>
      </c>
      <c r="I34" s="49">
        <v>47000</v>
      </c>
      <c r="J34" s="49">
        <v>47000</v>
      </c>
      <c r="K34" s="13"/>
      <c r="L34" s="13"/>
      <c r="M34" s="68">
        <v>47000</v>
      </c>
      <c r="N34" s="13"/>
      <c r="O34" s="49"/>
      <c r="P34" s="49"/>
      <c r="Q34" s="49"/>
      <c r="R34" s="49"/>
      <c r="S34" s="49"/>
      <c r="T34" s="49"/>
      <c r="U34" s="49"/>
      <c r="V34" s="49"/>
      <c r="W34" s="49"/>
      <c r="X34" s="49"/>
    </row>
  </sheetData>
  <mergeCells count="26"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2:X2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outlinePr summaryRight="0"/>
    <pageSetUpPr fitToPage="1"/>
  </sheetPr>
  <dimension ref="A1:W34"/>
  <sheetViews>
    <sheetView showZeros="0" workbookViewId="0">
      <pane ySplit="1" topLeftCell="A8" activePane="bottomLeft" state="frozen"/>
      <selection pane="bottomLeft" activeCell="C10" sqref="C10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82"/>
      <c r="E1" s="1"/>
      <c r="F1" s="1"/>
      <c r="G1" s="1"/>
      <c r="H1" s="1"/>
      <c r="K1" s="83" t="s">
        <v>233</v>
      </c>
      <c r="U1" s="82"/>
    </row>
    <row r="2" spans="1:23" ht="46.5" customHeight="1">
      <c r="A2" s="150" t="str">
        <f>"2025"&amp;"年部门项目支出预算表"</f>
        <v>2025年部门项目支出预算表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ht="13.5" customHeight="1">
      <c r="A3" s="151" t="str">
        <f>"单位名称："&amp;"嵩明县发展和改革局"</f>
        <v>单位名称：嵩明县发展和改革局</v>
      </c>
      <c r="B3" s="152"/>
      <c r="C3" s="152"/>
      <c r="D3" s="152"/>
      <c r="E3" s="152"/>
      <c r="F3" s="152"/>
      <c r="G3" s="152"/>
      <c r="H3" s="152"/>
      <c r="I3" s="4"/>
      <c r="J3" s="4"/>
      <c r="K3" s="72" t="s">
        <v>1</v>
      </c>
      <c r="L3" s="4"/>
      <c r="M3" s="4"/>
      <c r="N3" s="4"/>
      <c r="O3" s="4"/>
      <c r="P3" s="4"/>
      <c r="Q3" s="4"/>
      <c r="U3" s="82"/>
    </row>
    <row r="4" spans="1:23" ht="21" customHeight="1">
      <c r="A4" s="154" t="s">
        <v>234</v>
      </c>
      <c r="B4" s="154" t="s">
        <v>184</v>
      </c>
      <c r="C4" s="154" t="s">
        <v>185</v>
      </c>
      <c r="D4" s="154" t="s">
        <v>235</v>
      </c>
      <c r="E4" s="154" t="s">
        <v>186</v>
      </c>
      <c r="F4" s="154" t="s">
        <v>187</v>
      </c>
      <c r="G4" s="154" t="s">
        <v>236</v>
      </c>
      <c r="H4" s="154" t="s">
        <v>237</v>
      </c>
      <c r="I4" s="154" t="s">
        <v>54</v>
      </c>
      <c r="J4" s="163" t="s">
        <v>56</v>
      </c>
      <c r="K4" s="164"/>
    </row>
    <row r="5" spans="1:23" ht="39.75" customHeight="1">
      <c r="A5" s="136"/>
      <c r="B5" s="136"/>
      <c r="C5" s="136"/>
      <c r="D5" s="136"/>
      <c r="E5" s="136"/>
      <c r="F5" s="136"/>
      <c r="G5" s="136"/>
      <c r="H5" s="136"/>
      <c r="I5" s="136"/>
      <c r="J5" s="35" t="s">
        <v>55</v>
      </c>
      <c r="K5" s="35" t="s">
        <v>238</v>
      </c>
    </row>
    <row r="6" spans="1:23" ht="15" customHeigh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</row>
    <row r="7" spans="1:23" ht="39.75" customHeight="1">
      <c r="A7" s="37" t="s">
        <v>239</v>
      </c>
      <c r="B7" s="37" t="s">
        <v>240</v>
      </c>
      <c r="C7" s="37" t="s">
        <v>241</v>
      </c>
      <c r="D7" s="37" t="s">
        <v>66</v>
      </c>
      <c r="E7" s="37" t="s">
        <v>98</v>
      </c>
      <c r="F7" s="37" t="s">
        <v>99</v>
      </c>
      <c r="G7" s="37" t="s">
        <v>231</v>
      </c>
      <c r="H7" s="37" t="s">
        <v>232</v>
      </c>
      <c r="I7" s="49">
        <v>250000</v>
      </c>
      <c r="J7" s="49">
        <v>250000</v>
      </c>
      <c r="K7" s="68">
        <v>250000</v>
      </c>
    </row>
    <row r="8" spans="1:23" ht="39.75" customHeight="1">
      <c r="A8" s="37" t="s">
        <v>239</v>
      </c>
      <c r="B8" s="37" t="s">
        <v>242</v>
      </c>
      <c r="C8" s="37" t="s">
        <v>243</v>
      </c>
      <c r="D8" s="37" t="s">
        <v>66</v>
      </c>
      <c r="E8" s="37" t="s">
        <v>98</v>
      </c>
      <c r="F8" s="37" t="s">
        <v>99</v>
      </c>
      <c r="G8" s="37" t="s">
        <v>231</v>
      </c>
      <c r="H8" s="37" t="s">
        <v>232</v>
      </c>
      <c r="I8" s="49">
        <v>50000</v>
      </c>
      <c r="J8" s="49">
        <v>50000</v>
      </c>
      <c r="K8" s="68">
        <v>50000</v>
      </c>
    </row>
    <row r="9" spans="1:23" ht="39.75" customHeight="1">
      <c r="A9" s="37" t="s">
        <v>239</v>
      </c>
      <c r="B9" s="37" t="s">
        <v>244</v>
      </c>
      <c r="C9" s="37" t="s">
        <v>245</v>
      </c>
      <c r="D9" s="37" t="s">
        <v>66</v>
      </c>
      <c r="E9" s="37" t="s">
        <v>98</v>
      </c>
      <c r="F9" s="37" t="s">
        <v>99</v>
      </c>
      <c r="G9" s="37" t="s">
        <v>246</v>
      </c>
      <c r="H9" s="37" t="s">
        <v>247</v>
      </c>
      <c r="I9" s="49">
        <v>1500000</v>
      </c>
      <c r="J9" s="49">
        <v>1500000</v>
      </c>
      <c r="K9" s="68">
        <v>1500000</v>
      </c>
    </row>
    <row r="10" spans="1:23" ht="39.75" customHeight="1">
      <c r="A10" s="37" t="s">
        <v>239</v>
      </c>
      <c r="B10" s="37" t="s">
        <v>248</v>
      </c>
      <c r="C10" s="37" t="s">
        <v>249</v>
      </c>
      <c r="D10" s="37" t="s">
        <v>66</v>
      </c>
      <c r="E10" s="37" t="s">
        <v>98</v>
      </c>
      <c r="F10" s="37" t="s">
        <v>99</v>
      </c>
      <c r="G10" s="37" t="s">
        <v>231</v>
      </c>
      <c r="H10" s="37" t="s">
        <v>232</v>
      </c>
      <c r="I10" s="49">
        <v>3200000</v>
      </c>
      <c r="J10" s="49">
        <v>3200000</v>
      </c>
      <c r="K10" s="68">
        <v>3200000</v>
      </c>
    </row>
    <row r="11" spans="1:23" ht="39.75" customHeight="1">
      <c r="A11" s="37" t="s">
        <v>239</v>
      </c>
      <c r="B11" s="37" t="s">
        <v>250</v>
      </c>
      <c r="C11" s="37" t="s">
        <v>251</v>
      </c>
      <c r="D11" s="37" t="s">
        <v>66</v>
      </c>
      <c r="E11" s="37" t="s">
        <v>98</v>
      </c>
      <c r="F11" s="37" t="s">
        <v>99</v>
      </c>
      <c r="G11" s="37" t="s">
        <v>231</v>
      </c>
      <c r="H11" s="37" t="s">
        <v>232</v>
      </c>
      <c r="I11" s="49">
        <v>46000</v>
      </c>
      <c r="J11" s="49">
        <v>46000</v>
      </c>
      <c r="K11" s="68">
        <v>46000</v>
      </c>
    </row>
    <row r="12" spans="1:23" ht="39.75" customHeight="1">
      <c r="A12" s="37" t="s">
        <v>239</v>
      </c>
      <c r="B12" s="37" t="s">
        <v>252</v>
      </c>
      <c r="C12" s="37" t="s">
        <v>253</v>
      </c>
      <c r="D12" s="37" t="s">
        <v>66</v>
      </c>
      <c r="E12" s="37" t="s">
        <v>98</v>
      </c>
      <c r="F12" s="37" t="s">
        <v>99</v>
      </c>
      <c r="G12" s="37" t="s">
        <v>231</v>
      </c>
      <c r="H12" s="37" t="s">
        <v>232</v>
      </c>
      <c r="I12" s="49">
        <v>51800</v>
      </c>
      <c r="J12" s="49">
        <v>51800</v>
      </c>
      <c r="K12" s="68">
        <v>51800</v>
      </c>
    </row>
    <row r="13" spans="1:23" ht="39.75" customHeight="1">
      <c r="A13" s="37" t="s">
        <v>239</v>
      </c>
      <c r="B13" s="37" t="s">
        <v>254</v>
      </c>
      <c r="C13" s="37" t="s">
        <v>255</v>
      </c>
      <c r="D13" s="37" t="s">
        <v>66</v>
      </c>
      <c r="E13" s="37" t="s">
        <v>98</v>
      </c>
      <c r="F13" s="37" t="s">
        <v>99</v>
      </c>
      <c r="G13" s="37" t="s">
        <v>231</v>
      </c>
      <c r="H13" s="37" t="s">
        <v>232</v>
      </c>
      <c r="I13" s="49">
        <v>4062500</v>
      </c>
      <c r="J13" s="49">
        <v>4062500</v>
      </c>
      <c r="K13" s="68">
        <v>4062500</v>
      </c>
    </row>
    <row r="14" spans="1:23" ht="39.75" customHeight="1">
      <c r="A14" s="37" t="s">
        <v>239</v>
      </c>
      <c r="B14" s="37" t="s">
        <v>256</v>
      </c>
      <c r="C14" s="37" t="s">
        <v>257</v>
      </c>
      <c r="D14" s="37" t="s">
        <v>66</v>
      </c>
      <c r="E14" s="37" t="s">
        <v>98</v>
      </c>
      <c r="F14" s="37" t="s">
        <v>99</v>
      </c>
      <c r="G14" s="37" t="s">
        <v>231</v>
      </c>
      <c r="H14" s="37" t="s">
        <v>232</v>
      </c>
      <c r="I14" s="49">
        <v>100000</v>
      </c>
      <c r="J14" s="49">
        <v>100000</v>
      </c>
      <c r="K14" s="68">
        <v>100000</v>
      </c>
    </row>
    <row r="15" spans="1:23" ht="39.75" customHeight="1">
      <c r="A15" s="37" t="s">
        <v>239</v>
      </c>
      <c r="B15" s="37" t="s">
        <v>258</v>
      </c>
      <c r="C15" s="37" t="s">
        <v>259</v>
      </c>
      <c r="D15" s="37" t="s">
        <v>66</v>
      </c>
      <c r="E15" s="37" t="s">
        <v>100</v>
      </c>
      <c r="F15" s="37" t="s">
        <v>101</v>
      </c>
      <c r="G15" s="37" t="s">
        <v>260</v>
      </c>
      <c r="H15" s="37" t="s">
        <v>261</v>
      </c>
      <c r="I15" s="49">
        <v>700000</v>
      </c>
      <c r="J15" s="49">
        <v>700000</v>
      </c>
      <c r="K15" s="68">
        <v>700000</v>
      </c>
    </row>
    <row r="16" spans="1:23" ht="18.75" customHeight="1">
      <c r="A16" s="165" t="s">
        <v>173</v>
      </c>
      <c r="B16" s="166"/>
      <c r="C16" s="166"/>
      <c r="D16" s="166"/>
      <c r="E16" s="166"/>
      <c r="F16" s="166"/>
      <c r="G16" s="166"/>
      <c r="H16" s="121"/>
      <c r="I16" s="49">
        <v>9960300</v>
      </c>
      <c r="J16" s="49">
        <v>9960300</v>
      </c>
      <c r="K16" s="68">
        <v>9960300</v>
      </c>
    </row>
    <row r="17" customFormat="1" ht="14.25" customHeight="1"/>
    <row r="18" customFormat="1" ht="14.25" customHeight="1"/>
    <row r="19" customFormat="1" ht="14.25" customHeight="1"/>
    <row r="20" customFormat="1" ht="14.25" customHeight="1"/>
    <row r="21" customFormat="1" ht="14.25" customHeight="1"/>
    <row r="22" customFormat="1" ht="14.25" customHeight="1"/>
    <row r="23" customFormat="1" ht="14.25" customHeight="1"/>
    <row r="24" customFormat="1" ht="14.25" customHeight="1"/>
    <row r="25" customFormat="1" ht="14.25" customHeight="1"/>
    <row r="26" customFormat="1" ht="14.25" customHeight="1"/>
    <row r="27" customFormat="1" ht="14.25" customHeight="1"/>
    <row r="28" customFormat="1" ht="14.25" customHeight="1"/>
    <row r="29" customFormat="1" ht="14.25" customHeight="1"/>
    <row r="30" customFormat="1" ht="14.25" customHeight="1"/>
    <row r="31" customFormat="1" ht="14.25" customHeight="1"/>
    <row r="32" customFormat="1" ht="14.25" customHeight="1"/>
    <row r="33" customFormat="1" ht="14.25" customHeight="1"/>
    <row r="34" customFormat="1" ht="14.25" customHeight="1"/>
  </sheetData>
  <mergeCells count="13">
    <mergeCell ref="A2:K2"/>
    <mergeCell ref="A3:H3"/>
    <mergeCell ref="J4:K4"/>
    <mergeCell ref="A16:H1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Right="0"/>
    <pageSetUpPr fitToPage="1"/>
  </sheetPr>
  <dimension ref="A1:J34"/>
  <sheetViews>
    <sheetView showZeros="0" workbookViewId="0">
      <pane ySplit="1" topLeftCell="A2" activePane="bottomLeft" state="frozen"/>
      <selection pane="bottomLeft" sqref="A1:XFD1"/>
    </sheetView>
  </sheetViews>
  <sheetFormatPr defaultColWidth="9.125" defaultRowHeight="12" customHeight="1"/>
  <cols>
    <col min="1" max="1" width="34.25" customWidth="1"/>
    <col min="2" max="2" width="29" customWidth="1"/>
    <col min="3" max="4" width="23.625" customWidth="1"/>
    <col min="5" max="5" width="31.7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42.375" customWidth="1"/>
  </cols>
  <sheetData>
    <row r="1" spans="1:10" ht="18" customHeight="1">
      <c r="J1" s="2" t="s">
        <v>262</v>
      </c>
    </row>
    <row r="2" spans="1:10" ht="39.75" customHeight="1">
      <c r="A2" s="167" t="str">
        <f>"2025"&amp;"年部门项目支出绩效目标表"</f>
        <v>2025年部门项目支出绩效目标表</v>
      </c>
      <c r="B2" s="150"/>
      <c r="C2" s="150"/>
      <c r="D2" s="150"/>
      <c r="E2" s="150"/>
      <c r="F2" s="149"/>
      <c r="G2" s="150"/>
      <c r="H2" s="149"/>
      <c r="I2" s="149"/>
      <c r="J2" s="150"/>
    </row>
    <row r="3" spans="1:10" ht="17.25" customHeight="1">
      <c r="A3" s="151" t="str">
        <f>"单位名称："&amp;"嵩明县发展和改革局"</f>
        <v>单位名称：嵩明县发展和改革局</v>
      </c>
      <c r="B3" s="108"/>
      <c r="C3" s="108"/>
      <c r="D3" s="108"/>
      <c r="E3" s="108"/>
      <c r="F3" s="108"/>
      <c r="G3" s="108"/>
      <c r="H3" s="108"/>
    </row>
    <row r="4" spans="1:10" ht="44.25" customHeight="1">
      <c r="A4" s="35" t="s">
        <v>185</v>
      </c>
      <c r="B4" s="35" t="s">
        <v>263</v>
      </c>
      <c r="C4" s="35" t="s">
        <v>264</v>
      </c>
      <c r="D4" s="35" t="s">
        <v>265</v>
      </c>
      <c r="E4" s="35" t="s">
        <v>266</v>
      </c>
      <c r="F4" s="36" t="s">
        <v>267</v>
      </c>
      <c r="G4" s="35" t="s">
        <v>268</v>
      </c>
      <c r="H4" s="36" t="s">
        <v>269</v>
      </c>
      <c r="I4" s="36" t="s">
        <v>270</v>
      </c>
      <c r="J4" s="35" t="s">
        <v>271</v>
      </c>
    </row>
    <row r="5" spans="1:10" ht="18.75" customHeight="1">
      <c r="A5" s="79">
        <v>1</v>
      </c>
      <c r="B5" s="79">
        <v>2</v>
      </c>
      <c r="C5" s="79">
        <v>3</v>
      </c>
      <c r="D5" s="79">
        <v>4</v>
      </c>
      <c r="E5" s="79">
        <v>5</v>
      </c>
      <c r="F5" s="22">
        <v>6</v>
      </c>
      <c r="G5" s="79">
        <v>7</v>
      </c>
      <c r="H5" s="22">
        <v>8</v>
      </c>
      <c r="I5" s="22">
        <v>9</v>
      </c>
      <c r="J5" s="79">
        <v>10</v>
      </c>
    </row>
    <row r="6" spans="1:10" ht="42" customHeight="1">
      <c r="A6" s="19" t="s">
        <v>66</v>
      </c>
      <c r="B6" s="37"/>
      <c r="C6" s="37"/>
      <c r="D6" s="37"/>
      <c r="E6" s="18"/>
      <c r="F6" s="38"/>
      <c r="G6" s="18"/>
      <c r="H6" s="38"/>
      <c r="I6" s="38"/>
      <c r="J6" s="18"/>
    </row>
    <row r="7" spans="1:10" ht="42" customHeight="1">
      <c r="A7" s="80" t="s">
        <v>66</v>
      </c>
      <c r="B7" s="10"/>
      <c r="C7" s="10"/>
      <c r="D7" s="10"/>
      <c r="E7" s="19"/>
      <c r="F7" s="10"/>
      <c r="G7" s="19"/>
      <c r="H7" s="10"/>
      <c r="I7" s="10"/>
      <c r="J7" s="19"/>
    </row>
    <row r="8" spans="1:10" ht="42" customHeight="1">
      <c r="A8" s="168" t="s">
        <v>243</v>
      </c>
      <c r="B8" s="169" t="s">
        <v>243</v>
      </c>
      <c r="C8" s="10" t="s">
        <v>272</v>
      </c>
      <c r="D8" s="10" t="s">
        <v>273</v>
      </c>
      <c r="E8" s="19" t="s">
        <v>274</v>
      </c>
      <c r="F8" s="10" t="s">
        <v>275</v>
      </c>
      <c r="G8" s="19" t="s">
        <v>276</v>
      </c>
      <c r="H8" s="10" t="s">
        <v>277</v>
      </c>
      <c r="I8" s="10" t="s">
        <v>278</v>
      </c>
      <c r="J8" s="19" t="s">
        <v>279</v>
      </c>
    </row>
    <row r="9" spans="1:10" ht="42" customHeight="1">
      <c r="A9" s="168"/>
      <c r="B9" s="169"/>
      <c r="C9" s="10" t="s">
        <v>280</v>
      </c>
      <c r="D9" s="10" t="s">
        <v>281</v>
      </c>
      <c r="E9" s="19" t="s">
        <v>282</v>
      </c>
      <c r="F9" s="10" t="s">
        <v>283</v>
      </c>
      <c r="G9" s="19" t="s">
        <v>284</v>
      </c>
      <c r="H9" s="10" t="s">
        <v>285</v>
      </c>
      <c r="I9" s="10" t="s">
        <v>286</v>
      </c>
      <c r="J9" s="19" t="s">
        <v>287</v>
      </c>
    </row>
    <row r="10" spans="1:10" ht="42" customHeight="1">
      <c r="A10" s="168"/>
      <c r="B10" s="169"/>
      <c r="C10" s="10" t="s">
        <v>288</v>
      </c>
      <c r="D10" s="10" t="s">
        <v>289</v>
      </c>
      <c r="E10" s="19" t="s">
        <v>290</v>
      </c>
      <c r="F10" s="10" t="s">
        <v>275</v>
      </c>
      <c r="G10" s="19" t="s">
        <v>276</v>
      </c>
      <c r="H10" s="10" t="s">
        <v>277</v>
      </c>
      <c r="I10" s="10" t="s">
        <v>278</v>
      </c>
      <c r="J10" s="19" t="s">
        <v>291</v>
      </c>
    </row>
    <row r="11" spans="1:10" ht="42" customHeight="1">
      <c r="A11" s="168" t="s">
        <v>259</v>
      </c>
      <c r="B11" s="169" t="s">
        <v>292</v>
      </c>
      <c r="C11" s="10" t="s">
        <v>272</v>
      </c>
      <c r="D11" s="10" t="s">
        <v>293</v>
      </c>
      <c r="E11" s="19" t="s">
        <v>294</v>
      </c>
      <c r="F11" s="10" t="s">
        <v>283</v>
      </c>
      <c r="G11" s="19" t="s">
        <v>295</v>
      </c>
      <c r="H11" s="10" t="s">
        <v>296</v>
      </c>
      <c r="I11" s="10" t="s">
        <v>278</v>
      </c>
      <c r="J11" s="19" t="s">
        <v>294</v>
      </c>
    </row>
    <row r="12" spans="1:10" ht="42" customHeight="1">
      <c r="A12" s="168"/>
      <c r="B12" s="169"/>
      <c r="C12" s="10" t="s">
        <v>280</v>
      </c>
      <c r="D12" s="10" t="s">
        <v>281</v>
      </c>
      <c r="E12" s="19" t="s">
        <v>297</v>
      </c>
      <c r="F12" s="10" t="s">
        <v>283</v>
      </c>
      <c r="G12" s="19" t="s">
        <v>297</v>
      </c>
      <c r="H12" s="10" t="s">
        <v>285</v>
      </c>
      <c r="I12" s="10" t="s">
        <v>286</v>
      </c>
      <c r="J12" s="19" t="s">
        <v>297</v>
      </c>
    </row>
    <row r="13" spans="1:10" ht="42" customHeight="1">
      <c r="A13" s="168"/>
      <c r="B13" s="169"/>
      <c r="C13" s="10" t="s">
        <v>288</v>
      </c>
      <c r="D13" s="10" t="s">
        <v>289</v>
      </c>
      <c r="E13" s="19" t="s">
        <v>289</v>
      </c>
      <c r="F13" s="10" t="s">
        <v>275</v>
      </c>
      <c r="G13" s="19" t="s">
        <v>298</v>
      </c>
      <c r="H13" s="10" t="s">
        <v>277</v>
      </c>
      <c r="I13" s="10" t="s">
        <v>278</v>
      </c>
      <c r="J13" s="19" t="s">
        <v>299</v>
      </c>
    </row>
    <row r="14" spans="1:10" ht="42" customHeight="1">
      <c r="A14" s="168" t="s">
        <v>251</v>
      </c>
      <c r="B14" s="169" t="s">
        <v>251</v>
      </c>
      <c r="C14" s="10" t="s">
        <v>272</v>
      </c>
      <c r="D14" s="10" t="s">
        <v>293</v>
      </c>
      <c r="E14" s="19" t="s">
        <v>300</v>
      </c>
      <c r="F14" s="10" t="s">
        <v>283</v>
      </c>
      <c r="G14" s="19" t="s">
        <v>301</v>
      </c>
      <c r="H14" s="10" t="s">
        <v>302</v>
      </c>
      <c r="I14" s="10" t="s">
        <v>278</v>
      </c>
      <c r="J14" s="19" t="s">
        <v>300</v>
      </c>
    </row>
    <row r="15" spans="1:10" ht="42" customHeight="1">
      <c r="A15" s="168"/>
      <c r="B15" s="169"/>
      <c r="C15" s="10" t="s">
        <v>280</v>
      </c>
      <c r="D15" s="10" t="s">
        <v>281</v>
      </c>
      <c r="E15" s="19" t="s">
        <v>303</v>
      </c>
      <c r="F15" s="10" t="s">
        <v>283</v>
      </c>
      <c r="G15" s="19" t="s">
        <v>304</v>
      </c>
      <c r="H15" s="10" t="s">
        <v>285</v>
      </c>
      <c r="I15" s="10" t="s">
        <v>286</v>
      </c>
      <c r="J15" s="19" t="s">
        <v>303</v>
      </c>
    </row>
    <row r="16" spans="1:10" ht="42" customHeight="1">
      <c r="A16" s="168"/>
      <c r="B16" s="169"/>
      <c r="C16" s="10" t="s">
        <v>288</v>
      </c>
      <c r="D16" s="10" t="s">
        <v>289</v>
      </c>
      <c r="E16" s="19" t="s">
        <v>305</v>
      </c>
      <c r="F16" s="10" t="s">
        <v>275</v>
      </c>
      <c r="G16" s="19" t="s">
        <v>276</v>
      </c>
      <c r="H16" s="10" t="s">
        <v>277</v>
      </c>
      <c r="I16" s="10" t="s">
        <v>278</v>
      </c>
      <c r="J16" s="19" t="s">
        <v>306</v>
      </c>
    </row>
    <row r="17" spans="1:10" ht="42" customHeight="1">
      <c r="A17" s="168" t="s">
        <v>253</v>
      </c>
      <c r="B17" s="169" t="s">
        <v>307</v>
      </c>
      <c r="C17" s="10" t="s">
        <v>272</v>
      </c>
      <c r="D17" s="10" t="s">
        <v>293</v>
      </c>
      <c r="E17" s="19" t="s">
        <v>307</v>
      </c>
      <c r="F17" s="10" t="s">
        <v>283</v>
      </c>
      <c r="G17" s="19" t="s">
        <v>308</v>
      </c>
      <c r="H17" s="10" t="s">
        <v>302</v>
      </c>
      <c r="I17" s="10" t="s">
        <v>278</v>
      </c>
      <c r="J17" s="19" t="s">
        <v>309</v>
      </c>
    </row>
    <row r="18" spans="1:10" ht="42" customHeight="1">
      <c r="A18" s="168"/>
      <c r="B18" s="169"/>
      <c r="C18" s="10" t="s">
        <v>280</v>
      </c>
      <c r="D18" s="10" t="s">
        <v>281</v>
      </c>
      <c r="E18" s="19" t="s">
        <v>310</v>
      </c>
      <c r="F18" s="10" t="s">
        <v>283</v>
      </c>
      <c r="G18" s="19" t="s">
        <v>311</v>
      </c>
      <c r="H18" s="10" t="s">
        <v>285</v>
      </c>
      <c r="I18" s="10" t="s">
        <v>286</v>
      </c>
      <c r="J18" s="19" t="s">
        <v>310</v>
      </c>
    </row>
    <row r="19" spans="1:10" ht="42" customHeight="1">
      <c r="A19" s="168"/>
      <c r="B19" s="169"/>
      <c r="C19" s="10" t="s">
        <v>288</v>
      </c>
      <c r="D19" s="10" t="s">
        <v>289</v>
      </c>
      <c r="E19" s="19" t="s">
        <v>312</v>
      </c>
      <c r="F19" s="10" t="s">
        <v>275</v>
      </c>
      <c r="G19" s="19" t="s">
        <v>276</v>
      </c>
      <c r="H19" s="10" t="s">
        <v>277</v>
      </c>
      <c r="I19" s="10" t="s">
        <v>278</v>
      </c>
      <c r="J19" s="19" t="s">
        <v>306</v>
      </c>
    </row>
    <row r="20" spans="1:10" ht="42" customHeight="1">
      <c r="A20" s="168" t="s">
        <v>257</v>
      </c>
      <c r="B20" s="169" t="s">
        <v>313</v>
      </c>
      <c r="C20" s="10" t="s">
        <v>272</v>
      </c>
      <c r="D20" s="10" t="s">
        <v>293</v>
      </c>
      <c r="E20" s="19" t="s">
        <v>314</v>
      </c>
      <c r="F20" s="10" t="s">
        <v>283</v>
      </c>
      <c r="G20" s="19" t="s">
        <v>88</v>
      </c>
      <c r="H20" s="10" t="s">
        <v>302</v>
      </c>
      <c r="I20" s="10" t="s">
        <v>278</v>
      </c>
      <c r="J20" s="19" t="s">
        <v>314</v>
      </c>
    </row>
    <row r="21" spans="1:10" ht="42" customHeight="1">
      <c r="A21" s="168"/>
      <c r="B21" s="169"/>
      <c r="C21" s="10" t="s">
        <v>280</v>
      </c>
      <c r="D21" s="10" t="s">
        <v>281</v>
      </c>
      <c r="E21" s="19" t="s">
        <v>315</v>
      </c>
      <c r="F21" s="10" t="s">
        <v>283</v>
      </c>
      <c r="G21" s="19" t="s">
        <v>316</v>
      </c>
      <c r="H21" s="10" t="s">
        <v>285</v>
      </c>
      <c r="I21" s="10" t="s">
        <v>286</v>
      </c>
      <c r="J21" s="19" t="s">
        <v>315</v>
      </c>
    </row>
    <row r="22" spans="1:10" ht="42" customHeight="1">
      <c r="A22" s="168"/>
      <c r="B22" s="169"/>
      <c r="C22" s="10" t="s">
        <v>288</v>
      </c>
      <c r="D22" s="10" t="s">
        <v>289</v>
      </c>
      <c r="E22" s="19" t="s">
        <v>312</v>
      </c>
      <c r="F22" s="10" t="s">
        <v>275</v>
      </c>
      <c r="G22" s="19" t="s">
        <v>298</v>
      </c>
      <c r="H22" s="10" t="s">
        <v>277</v>
      </c>
      <c r="I22" s="10" t="s">
        <v>278</v>
      </c>
      <c r="J22" s="19" t="s">
        <v>317</v>
      </c>
    </row>
    <row r="23" spans="1:10" ht="42" customHeight="1">
      <c r="A23" s="168" t="s">
        <v>249</v>
      </c>
      <c r="B23" s="169" t="s">
        <v>318</v>
      </c>
      <c r="C23" s="10" t="s">
        <v>272</v>
      </c>
      <c r="D23" s="10" t="s">
        <v>293</v>
      </c>
      <c r="E23" s="19" t="s">
        <v>319</v>
      </c>
      <c r="F23" s="10" t="s">
        <v>283</v>
      </c>
      <c r="G23" s="19" t="s">
        <v>320</v>
      </c>
      <c r="H23" s="10" t="s">
        <v>302</v>
      </c>
      <c r="I23" s="10" t="s">
        <v>278</v>
      </c>
      <c r="J23" s="19" t="s">
        <v>321</v>
      </c>
    </row>
    <row r="24" spans="1:10" ht="42" customHeight="1">
      <c r="A24" s="168"/>
      <c r="B24" s="169"/>
      <c r="C24" s="10" t="s">
        <v>280</v>
      </c>
      <c r="D24" s="10" t="s">
        <v>281</v>
      </c>
      <c r="E24" s="19" t="s">
        <v>322</v>
      </c>
      <c r="F24" s="10" t="s">
        <v>283</v>
      </c>
      <c r="G24" s="19" t="s">
        <v>323</v>
      </c>
      <c r="H24" s="10" t="s">
        <v>285</v>
      </c>
      <c r="I24" s="10" t="s">
        <v>286</v>
      </c>
      <c r="J24" s="19" t="s">
        <v>324</v>
      </c>
    </row>
    <row r="25" spans="1:10" ht="42" customHeight="1">
      <c r="A25" s="168"/>
      <c r="B25" s="169"/>
      <c r="C25" s="10" t="s">
        <v>288</v>
      </c>
      <c r="D25" s="10" t="s">
        <v>289</v>
      </c>
      <c r="E25" s="19" t="s">
        <v>312</v>
      </c>
      <c r="F25" s="10" t="s">
        <v>275</v>
      </c>
      <c r="G25" s="19" t="s">
        <v>276</v>
      </c>
      <c r="H25" s="10" t="s">
        <v>277</v>
      </c>
      <c r="I25" s="10" t="s">
        <v>278</v>
      </c>
      <c r="J25" s="19" t="s">
        <v>306</v>
      </c>
    </row>
    <row r="26" spans="1:10" ht="42" customHeight="1">
      <c r="A26" s="168" t="s">
        <v>255</v>
      </c>
      <c r="B26" s="169" t="s">
        <v>255</v>
      </c>
      <c r="C26" s="10" t="s">
        <v>272</v>
      </c>
      <c r="D26" s="10" t="s">
        <v>293</v>
      </c>
      <c r="E26" s="19" t="s">
        <v>325</v>
      </c>
      <c r="F26" s="10" t="s">
        <v>283</v>
      </c>
      <c r="G26" s="19" t="s">
        <v>326</v>
      </c>
      <c r="H26" s="10" t="s">
        <v>302</v>
      </c>
      <c r="I26" s="10" t="s">
        <v>278</v>
      </c>
      <c r="J26" s="19" t="s">
        <v>327</v>
      </c>
    </row>
    <row r="27" spans="1:10" ht="42" customHeight="1">
      <c r="A27" s="168"/>
      <c r="B27" s="169"/>
      <c r="C27" s="10" t="s">
        <v>280</v>
      </c>
      <c r="D27" s="10" t="s">
        <v>281</v>
      </c>
      <c r="E27" s="19" t="s">
        <v>328</v>
      </c>
      <c r="F27" s="10" t="s">
        <v>283</v>
      </c>
      <c r="G27" s="19" t="s">
        <v>304</v>
      </c>
      <c r="H27" s="10" t="s">
        <v>285</v>
      </c>
      <c r="I27" s="10" t="s">
        <v>286</v>
      </c>
      <c r="J27" s="19" t="s">
        <v>328</v>
      </c>
    </row>
    <row r="28" spans="1:10" ht="42" customHeight="1">
      <c r="A28" s="168"/>
      <c r="B28" s="169"/>
      <c r="C28" s="10" t="s">
        <v>288</v>
      </c>
      <c r="D28" s="10" t="s">
        <v>289</v>
      </c>
      <c r="E28" s="19" t="s">
        <v>312</v>
      </c>
      <c r="F28" s="10" t="s">
        <v>275</v>
      </c>
      <c r="G28" s="19" t="s">
        <v>276</v>
      </c>
      <c r="H28" s="10" t="s">
        <v>277</v>
      </c>
      <c r="I28" s="10" t="s">
        <v>278</v>
      </c>
      <c r="J28" s="19" t="s">
        <v>306</v>
      </c>
    </row>
    <row r="29" spans="1:10" ht="42" customHeight="1">
      <c r="A29" s="168" t="s">
        <v>245</v>
      </c>
      <c r="B29" s="169" t="s">
        <v>245</v>
      </c>
      <c r="C29" s="10" t="s">
        <v>272</v>
      </c>
      <c r="D29" s="10" t="s">
        <v>273</v>
      </c>
      <c r="E29" s="19" t="s">
        <v>329</v>
      </c>
      <c r="F29" s="10" t="s">
        <v>275</v>
      </c>
      <c r="G29" s="19" t="s">
        <v>276</v>
      </c>
      <c r="H29" s="10" t="s">
        <v>277</v>
      </c>
      <c r="I29" s="10" t="s">
        <v>278</v>
      </c>
      <c r="J29" s="19" t="s">
        <v>330</v>
      </c>
    </row>
    <row r="30" spans="1:10" ht="42" customHeight="1">
      <c r="A30" s="168"/>
      <c r="B30" s="169"/>
      <c r="C30" s="10" t="s">
        <v>280</v>
      </c>
      <c r="D30" s="10" t="s">
        <v>281</v>
      </c>
      <c r="E30" s="19" t="s">
        <v>331</v>
      </c>
      <c r="F30" s="10" t="s">
        <v>283</v>
      </c>
      <c r="G30" s="19" t="s">
        <v>332</v>
      </c>
      <c r="H30" s="10" t="s">
        <v>285</v>
      </c>
      <c r="I30" s="10" t="s">
        <v>286</v>
      </c>
      <c r="J30" s="19" t="s">
        <v>333</v>
      </c>
    </row>
    <row r="31" spans="1:10" ht="42" customHeight="1">
      <c r="A31" s="168"/>
      <c r="B31" s="169"/>
      <c r="C31" s="10" t="s">
        <v>288</v>
      </c>
      <c r="D31" s="10" t="s">
        <v>289</v>
      </c>
      <c r="E31" s="19" t="s">
        <v>334</v>
      </c>
      <c r="F31" s="10" t="s">
        <v>275</v>
      </c>
      <c r="G31" s="19" t="s">
        <v>298</v>
      </c>
      <c r="H31" s="10" t="s">
        <v>277</v>
      </c>
      <c r="I31" s="10" t="s">
        <v>278</v>
      </c>
      <c r="J31" s="19" t="s">
        <v>335</v>
      </c>
    </row>
    <row r="32" spans="1:10" ht="42" customHeight="1">
      <c r="A32" s="168" t="s">
        <v>241</v>
      </c>
      <c r="B32" s="169" t="s">
        <v>336</v>
      </c>
      <c r="C32" s="10" t="s">
        <v>272</v>
      </c>
      <c r="D32" s="10" t="s">
        <v>337</v>
      </c>
      <c r="E32" s="19" t="s">
        <v>338</v>
      </c>
      <c r="F32" s="10" t="s">
        <v>275</v>
      </c>
      <c r="G32" s="19" t="s">
        <v>298</v>
      </c>
      <c r="H32" s="10" t="s">
        <v>277</v>
      </c>
      <c r="I32" s="10" t="s">
        <v>278</v>
      </c>
      <c r="J32" s="19" t="s">
        <v>339</v>
      </c>
    </row>
    <row r="33" spans="1:10" ht="42" customHeight="1">
      <c r="A33" s="168"/>
      <c r="B33" s="169"/>
      <c r="C33" s="10" t="s">
        <v>280</v>
      </c>
      <c r="D33" s="10" t="s">
        <v>281</v>
      </c>
      <c r="E33" s="19" t="s">
        <v>340</v>
      </c>
      <c r="F33" s="10" t="s">
        <v>283</v>
      </c>
      <c r="G33" s="19" t="s">
        <v>341</v>
      </c>
      <c r="H33" s="10" t="s">
        <v>285</v>
      </c>
      <c r="I33" s="10" t="s">
        <v>286</v>
      </c>
      <c r="J33" s="19" t="s">
        <v>342</v>
      </c>
    </row>
    <row r="34" spans="1:10" ht="42" customHeight="1">
      <c r="A34" s="168"/>
      <c r="B34" s="169"/>
      <c r="C34" s="10" t="s">
        <v>288</v>
      </c>
      <c r="D34" s="10" t="s">
        <v>289</v>
      </c>
      <c r="E34" s="19" t="s">
        <v>343</v>
      </c>
      <c r="F34" s="10" t="s">
        <v>275</v>
      </c>
      <c r="G34" s="19" t="s">
        <v>298</v>
      </c>
      <c r="H34" s="10" t="s">
        <v>277</v>
      </c>
      <c r="I34" s="10" t="s">
        <v>278</v>
      </c>
      <c r="J34" s="19" t="s">
        <v>344</v>
      </c>
    </row>
  </sheetData>
  <mergeCells count="20">
    <mergeCell ref="A32:A34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A17:A19"/>
    <mergeCell ref="A20:A22"/>
    <mergeCell ref="A23:A25"/>
    <mergeCell ref="A26:A28"/>
    <mergeCell ref="A29:A31"/>
    <mergeCell ref="A2:J2"/>
    <mergeCell ref="A3:H3"/>
    <mergeCell ref="A8:A10"/>
    <mergeCell ref="A11:A13"/>
    <mergeCell ref="A14:A16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</vt:i4>
      </vt:variant>
    </vt:vector>
  </HeadingPairs>
  <TitlesOfParts>
    <vt:vector size="19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部门政府性基金预算支出预算表06!Print_Titles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徐丽</cp:lastModifiedBy>
  <dcterms:created xsi:type="dcterms:W3CDTF">2025-02-06T07:09:00Z</dcterms:created>
  <dcterms:modified xsi:type="dcterms:W3CDTF">2025-04-23T07:46:02Z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2052-11.8.2.12309</vt:lpwstr>
  </property>
</Properties>
</file>