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嵩明预算定稿\24中国共产党嵩明县委员会统一战线工作部\"/>
    </mc:Choice>
  </mc:AlternateContent>
  <xr:revisionPtr revIDLastSave="0" documentId="13_ncr:1_{2841749C-39CE-4216-9693-439B73359E29}" xr6:coauthVersionLast="47" xr6:coauthVersionMax="47" xr10:uidLastSave="{00000000-0000-0000-0000-000000000000}"/>
  <bookViews>
    <workbookView xWindow="-120" yWindow="-120" windowWidth="25440" windowHeight="15390" firstSheet="14" activeTab="16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7" l="1"/>
  <c r="F5" i="17"/>
  <c r="E5" i="17"/>
  <c r="A3" i="17"/>
  <c r="A2" i="17"/>
  <c r="A3" i="16"/>
  <c r="A2" i="16"/>
  <c r="A3" i="15"/>
  <c r="A2" i="15"/>
  <c r="A3" i="14"/>
  <c r="A2" i="14"/>
  <c r="A2" i="13"/>
  <c r="A1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<sst xmlns="http://schemas.openxmlformats.org/spreadsheetml/2006/main" count="1265" uniqueCount="406">
  <si>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</si>
  <si>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</si>
  <si>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</si>
  <si>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</si>
  <si>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</si>
  <si>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</si>
  <si>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</si>
  <si>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</si>
  <si>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</si>
  <si>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</si>
  <si>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</si>
  <si>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</si>
  <si>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</si>
  <si>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</si>
  <si>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</si>
  <si>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</si>
  <si>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</si>
  <si>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</si>
  <si>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</si>
  <si>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</si>
  <si>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</si>
  <si>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</si>
  <si>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</si>
  <si>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</si>
  <si>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</si>
  <si>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</si>
  <si>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</si>
  <si>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</si>
  <si>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</si>
  <si>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</si>
  <si>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</si>
  <si>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</si>
  <si>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</si>
  <si>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</si>
  <si>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</si>
  <si>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</si>
  <si>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</si>
  <si>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</si>
  <si>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</si>
  <si>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</si>
  <si>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</si>
  <si>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</si>
  <si>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</si>
  <si>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</si>
  <si>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</si>
  <si>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</si>
  <si>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</si>
  <si>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</si>
  <si>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</si>
  <si>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</si>
  <si>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</si>
  <si>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</si>
  <si>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</si>
  <si>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</si>
  <si>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</si>
  <si>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</si>
  <si>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</si>
  <si>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</si>
  <si>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</si>
  <si>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</si>
  <si>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</si>
  <si>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</si>
  <si>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</si>
  <si>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</si>
  <si>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</si>
  <si>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</si>
  <si>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</si>
  <si>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</si>
  <si>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190</t>
  </si>
  <si>
    <t>中国共产党嵩明县委员会统一战线工作部</t>
  </si>
  <si>
    <t>190001</t>
  </si>
  <si>
    <t>中共嵩明县委统战部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</si>
  <si>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</si>
  <si>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</si>
  <si>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</si>
  <si>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</si>
  <si>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</si>
  <si>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</si>
  <si>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</si>
  <si>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</si>
  <si>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</si>
  <si>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</si>
  <si>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</si>
  <si>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</si>
  <si>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</si>
  <si>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</si>
  <si>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</si>
  <si>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</si>
  <si>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</si>
  <si>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</si>
  <si>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</si>
  <si>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</si>
  <si>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</si>
  <si>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</si>
  <si>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</si>
  <si>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</si>
  <si>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</si>
  <si>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</si>
  <si>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</si>
  <si>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20123</t>
  </si>
  <si>
    <t>民族事务</t>
  </si>
  <si>
    <t>2012301</t>
  </si>
  <si>
    <t>行政运行</t>
  </si>
  <si>
    <t>20134</t>
  </si>
  <si>
    <t>统战事务</t>
  </si>
  <si>
    <t>2013401</t>
  </si>
  <si>
    <t>2013450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</si>
  <si>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</si>
  <si>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</si>
  <si>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</si>
  <si>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</si>
  <si>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</si>
  <si>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</si>
  <si>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</si>
  <si>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</si>
  <si>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</si>
  <si>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</si>
  <si>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</si>
  <si>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</si>
  <si>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</si>
  <si>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</si>
  <si>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</si>
  <si>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</si>
  <si>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</si>
  <si>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</si>
  <si>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</si>
  <si>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</si>
  <si>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</si>
  <si>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</si>
  <si>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</si>
  <si>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</si>
  <si>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</si>
  <si>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</si>
  <si>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</si>
  <si>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</si>
  <si>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</si>
  <si>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</si>
  <si>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</si>
  <si>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</si>
  <si>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</si>
  <si>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</si>
  <si>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</si>
  <si>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</si>
  <si>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</si>
  <si>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</si>
  <si>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</si>
  <si>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</si>
  <si>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</si>
  <si>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</si>
  <si>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</si>
  <si>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</si>
  <si>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</si>
  <si>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</si>
  <si>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</si>
  <si>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</si>
  <si>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</si>
  <si>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</si>
  <si>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</si>
  <si>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</si>
  <si>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</si>
  <si>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</si>
  <si>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</si>
  <si>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</si>
  <si>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</si>
  <si>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</si>
  <si>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</si>
  <si>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</si>
  <si>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</si>
  <si>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</si>
  <si>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</si>
  <si>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</si>
  <si>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</si>
  <si>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</si>
  <si>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</si>
  <si>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</si>
  <si>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</si>
  <si>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</si>
  <si>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</si>
  <si>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</si>
  <si>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</si>
  <si>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</si>
  <si>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</si>
  <si>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</si>
  <si>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</si>
  <si>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</si>
  <si>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</si>
  <si>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</si>
  <si>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</si>
  <si>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</si>
  <si>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</si>
  <si>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</si>
  <si>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</si>
  <si>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</si>
  <si>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</si>
  <si>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</si>
  <si>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</si>
  <si>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</si>
  <si>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</si>
  <si>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</si>
  <si>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</si>
  <si>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</si>
  <si>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</si>
  <si>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</si>
  <si>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</si>
  <si>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</si>
  <si>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</si>
  <si>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530127210000000017684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</si>
  <si>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</si>
  <si>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</si>
  <si>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</si>
  <si>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</si>
  <si>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</si>
  <si>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</si>
  <si>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</si>
  <si>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530127210000000017685</t>
  </si>
  <si>
    <t>事业人员支出工资</t>
  </si>
  <si>
    <t>30107</t>
  </si>
  <si>
    <t>绩效工资</t>
  </si>
  <si>
    <t>530127210000000017686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</si>
  <si>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</si>
  <si>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</si>
  <si>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</si>
  <si>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</si>
  <si>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</si>
  <si>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</si>
  <si>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</si>
  <si>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</si>
  <si>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</si>
  <si>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530127210000000017687</t>
  </si>
  <si>
    <t>30113</t>
  </si>
  <si>
    <t>530127210000000017689</t>
  </si>
  <si>
    <t>其他工资福利支出</t>
  </si>
  <si>
    <t>30199</t>
  </si>
  <si>
    <t>530127210000000017690</t>
  </si>
  <si>
    <t>公车购置及运维费</t>
  </si>
  <si>
    <t>30231</t>
  </si>
  <si>
    <t>公务用车运行维护费</t>
  </si>
  <si>
    <t>530127210000000017691</t>
  </si>
  <si>
    <t>公务交通补贴</t>
  </si>
  <si>
    <t>30239</t>
  </si>
  <si>
    <t>其他交通费用</t>
  </si>
  <si>
    <t>530127210000000017692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</si>
  <si>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</si>
  <si>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</si>
  <si>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</si>
  <si>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</si>
  <si>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</si>
  <si>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</si>
  <si>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</si>
  <si>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</si>
  <si>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</si>
  <si>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</si>
  <si>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</si>
  <si>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</si>
  <si>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</si>
  <si>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</si>
  <si>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</si>
  <si>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</si>
  <si>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</si>
  <si>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</si>
  <si>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</si>
  <si>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530127231100001471026</t>
  </si>
  <si>
    <t>行政人员绩效奖励</t>
  </si>
  <si>
    <t>530127231100001471048</t>
  </si>
  <si>
    <t>离退休人员支出</t>
  </si>
  <si>
    <t>30305</t>
  </si>
  <si>
    <t>生活补助</t>
  </si>
  <si>
    <t>530127231100001471049</t>
  </si>
  <si>
    <t>遗属生活补助</t>
  </si>
  <si>
    <t>530127241100002422383</t>
  </si>
  <si>
    <t>工会经费</t>
  </si>
  <si>
    <t>30228</t>
  </si>
  <si>
    <t>530127251100003843275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</si>
  <si>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</si>
  <si>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</si>
  <si>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</si>
  <si>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</si>
  <si>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</si>
  <si>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</si>
  <si>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</si>
  <si>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</si>
  <si>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</si>
  <si>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530127221100000613306</t>
  </si>
  <si>
    <t>民宗工作经费</t>
  </si>
  <si>
    <t>530127241100002632690</t>
  </si>
  <si>
    <t>统战工作经费</t>
  </si>
  <si>
    <t>530127251100003811353</t>
  </si>
  <si>
    <t>嵩明县参加昆明市第十三届少数民族传统体育运动会工作经费</t>
  </si>
  <si>
    <t>530127251100003928165</t>
  </si>
  <si>
    <t>清真寺县级配套资金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</si>
  <si>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</si>
  <si>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</si>
  <si>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</si>
  <si>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</si>
  <si>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</si>
  <si>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</si>
  <si>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</si>
  <si>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</si>
  <si>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</si>
  <si>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</si>
  <si>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2025年中央财政衔接推进乡村振兴补助资金经费</t>
  </si>
  <si>
    <t>产出指标</t>
  </si>
  <si>
    <t>数量指标</t>
  </si>
  <si>
    <t>=</t>
  </si>
  <si>
    <t>280</t>
  </si>
  <si>
    <t>万元</t>
  </si>
  <si>
    <t>定量指标</t>
  </si>
  <si>
    <t>文件</t>
  </si>
  <si>
    <t>效益指标</t>
  </si>
  <si>
    <t>社会效益</t>
  </si>
  <si>
    <t>满意度指标</t>
  </si>
  <si>
    <t>服务对象满意度</t>
  </si>
  <si>
    <t>守正创新、务实担当，促进统战工作提质增效；凝聚合力、踔厉奋发，不断擦亮嵩盟石榴红品牌；聚焦重点，扛牢责任，确保民族宗教领域稳定有序。</t>
  </si>
  <si>
    <t>53</t>
  </si>
  <si>
    <t>1.广泛深入开展民族宗教方针政策和相关法律法规宣传培训工作，进一步铸牢中华民族共同体意识，为巩固全县民族团结、社会稳定、宗教和顺大局打牢基础；2.经常性全面深入开展民族宗教领域矛盾纠纷隐患排查和调处工作，为维护全县稳定发展要务作出积极贡献。</t>
  </si>
  <si>
    <t>质量指标</t>
  </si>
  <si>
    <t>矛盾纠纷排查</t>
  </si>
  <si>
    <t>&gt;=</t>
  </si>
  <si>
    <t>90</t>
  </si>
  <si>
    <t>%</t>
  </si>
  <si>
    <t>定性指标</t>
  </si>
  <si>
    <t>按照上级部门要求和工作实际</t>
  </si>
  <si>
    <t>全县民族团结、宗教和顺</t>
  </si>
  <si>
    <t>100</t>
  </si>
  <si>
    <t>服务群众满意率</t>
  </si>
  <si>
    <t>确保全县专项改造工作2024年顺利完成。</t>
  </si>
  <si>
    <t>改造数量</t>
  </si>
  <si>
    <t>所</t>
  </si>
  <si>
    <t>完成4所满分。</t>
  </si>
  <si>
    <t>铸牢中华民族共同体意识，坚持我国宗教中国化方向</t>
  </si>
  <si>
    <t>提高</t>
  </si>
  <si>
    <t>显著提高得满分。</t>
  </si>
  <si>
    <t>受益对象满意度</t>
  </si>
  <si>
    <t>圆满完成昆明市第十三届少数民族传统体育运动会</t>
  </si>
  <si>
    <t>参赛项目</t>
  </si>
  <si>
    <t>1.00</t>
  </si>
  <si>
    <t>个</t>
  </si>
  <si>
    <t>参赛项目数量</t>
  </si>
  <si>
    <t>促进民族团结</t>
  </si>
  <si>
    <t>各民族群众满意率</t>
  </si>
  <si>
    <t>预算06表</t>
  </si>
  <si>
    <t>政府性基金预算支出预算表</t>
  </si>
  <si>
    <t>单位名称：昆明市发展和改革委员会</t>
  </si>
  <si>
    <t>政府性基金预算支出</t>
  </si>
  <si>
    <t>说明：本部门2025年未安排部门政府性基金预算支出，此表为空。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</si>
  <si>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</si>
  <si>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</si>
  <si>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</si>
  <si>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</si>
  <si>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</si>
  <si>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</si>
  <si>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</si>
  <si>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</si>
  <si>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</si>
  <si>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</si>
  <si>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</si>
  <si>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2</t>
  </si>
  <si>
    <t>公务车辆加油、添加燃料服务</t>
  </si>
  <si>
    <t>车辆加油、添加燃料服务</t>
  </si>
  <si>
    <t>元</t>
  </si>
  <si>
    <t>公务车辆维修和保养服务</t>
  </si>
  <si>
    <t>车辆维修和保养服务</t>
  </si>
  <si>
    <t>公务车辆保险服务</t>
  </si>
  <si>
    <t>机动车保险服务</t>
  </si>
  <si>
    <t>彩色复印机</t>
  </si>
  <si>
    <t>复印机</t>
  </si>
  <si>
    <t>台</t>
  </si>
  <si>
    <t>复印纸</t>
  </si>
  <si>
    <t>箱</t>
  </si>
  <si>
    <t>一体机/传真机</t>
  </si>
  <si>
    <t>其他传真通信设备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</si>
  <si>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</si>
  <si>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</si>
  <si>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</si>
  <si>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</si>
  <si>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</si>
  <si>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</si>
  <si>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</si>
  <si>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</si>
  <si>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B1101 维修保养服务</t>
  </si>
  <si>
    <t>B 政府履职辅助性服务</t>
  </si>
  <si>
    <t>单位名称（项目）</t>
  </si>
  <si>
    <t>地区</t>
  </si>
  <si>
    <t>杨林经开区</t>
  </si>
  <si>
    <t>说明：本部门2025年未安排对下转移支付预算，此表为空。</t>
  </si>
  <si>
    <t>预算09-2表</t>
  </si>
  <si>
    <t>说明：本部门2025年没有对下转移支付绩效目标，此表为空。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</si>
  <si>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</si>
  <si>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</si>
  <si>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</si>
  <si>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</si>
  <si>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</si>
  <si>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</si>
  <si>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</si>
  <si>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</si>
  <si>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</si>
  <si>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A02020100彩色复印机</t>
  </si>
  <si>
    <t>A02081099一体机/传真机</t>
  </si>
  <si>
    <t>预算11表</t>
  </si>
  <si>
    <t>上级补助</t>
  </si>
  <si>
    <t>说明：本部门2025年没有上级转移支付补助项目支出预算，此表为空。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</si>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</sst>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yyyy/mm/dd\ hh:mm:ss"/>
    <numFmt numFmtId="179" formatCode="yyyy/mm/dd"/>
    <numFmt numFmtId="180" formatCode="#,##0.00;\-#,##0.00;;@"/>
    <numFmt numFmtId="181" formatCode="#,##0;\-#,##0;;@"/>
  </numFmts>
  <fonts count="1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178" fontId="14" fillId="0" borderId="7">
      <alignment horizontal="right" vertical="center"/>
    </xf>
    <xf numFmtId="179" fontId="14" fillId="0" borderId="7">
      <alignment horizontal="right" vertical="center"/>
    </xf>
    <xf numFmtId="10" fontId="14" fillId="0" borderId="7">
      <alignment horizontal="right" vertical="center"/>
    </xf>
    <xf numFmtId="181" fontId="14" fillId="0" borderId="7">
      <alignment horizontal="right" vertical="center"/>
    </xf>
    <xf numFmtId="180" fontId="14" fillId="0" borderId="7">
      <alignment horizontal="right" vertical="center"/>
    </xf>
    <xf numFmtId="0" fontId="14" fillId="0" borderId="0">
      <alignment vertical="top"/>
      <protection locked="0"/>
    </xf>
    <xf numFmtId="180" fontId="14" fillId="0" borderId="7">
      <alignment horizontal="right" vertical="center"/>
    </xf>
    <xf numFmtId="49" fontId="14" fillId="0" borderId="7">
      <alignment horizontal="left" vertical="center" wrapText="1"/>
    </xf>
    <xf numFmtId="21" fontId="14" fillId="0" borderId="7">
      <alignment horizontal="right" vertical="center"/>
    </xf>
  </cellStyleXfs>
  <cellXfs count="223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8" applyFo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Protection="1">
      <protection locked="0"/>
    </xf>
    <xf numFmtId="0" fontId="6" fillId="0" borderId="0" xfId="0" applyFont="1"/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3" borderId="7" xfId="6" applyFont="1" applyFill="1" applyBorder="1" applyAlignment="1">
      <alignment horizontal="left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5" fillId="0" borderId="7" xfId="5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6" applyFont="1" applyBorder="1" applyAlignment="1" applyProtection="1">
      <alignment horizontal="left" vertical="center" wrapText="1"/>
    </xf>
    <xf numFmtId="0" fontId="2" fillId="0" borderId="11" xfId="6" applyFont="1" applyBorder="1" applyAlignment="1">
      <alignment horizontal="left" vertical="center"/>
      <protection locked="0"/>
    </xf>
    <xf numFmtId="0" fontId="2" fillId="0" borderId="11" xfId="6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180" fontId="5" fillId="0" borderId="7" xfId="0" applyNumberFormat="1" applyFont="1" applyBorder="1" applyAlignment="1">
      <alignment horizontal="right" vertical="center"/>
    </xf>
    <xf numFmtId="181" fontId="5" fillId="0" borderId="7" xfId="4" applyFont="1" applyAlignment="1">
      <alignment horizontal="center" vertical="center"/>
    </xf>
    <xf numFmtId="181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80" fontId="5" fillId="0" borderId="0" xfId="0" applyNumberFormat="1" applyFont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</cellXfs>
  <cellStyles count="10">
    <cellStyle name="DateStyle" xfId="2" xr:uid="{00000000-0005-0000-0000-00000D000000}"/>
    <cellStyle name="DateTimeStyle" xfId="1" xr:uid="{00000000-0005-0000-0000-000006000000}"/>
    <cellStyle name="IntegralNumberStyle" xfId="4" xr:uid="{00000000-0005-0000-0000-000034000000}"/>
    <cellStyle name="MoneyStyle" xfId="5" xr:uid="{00000000-0005-0000-0000-000035000000}"/>
    <cellStyle name="Normal" xfId="6" xr:uid="{00000000-0005-0000-0000-000036000000}"/>
    <cellStyle name="NumberStyle" xfId="7" xr:uid="{00000000-0005-0000-0000-000037000000}"/>
    <cellStyle name="PercentStyle" xfId="3" xr:uid="{00000000-0005-0000-0000-000023000000}"/>
    <cellStyle name="TextStyle" xfId="8" xr:uid="{00000000-0005-0000-0000-000038000000}"/>
    <cellStyle name="TimeStyle" xfId="9" xr:uid="{00000000-0005-0000-0000-000039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D36"/>
  <sheetViews>
    <sheetView showGridLines="0" showZeros="0" workbookViewId="0">
      <selection activeCell="C31" sqref="C31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26"/>
      <c r="B1" s="26"/>
      <c r="C1" s="26"/>
      <c r="D1" s="37" t="s">
        <v>0</v>
      </c>
    </row>
    <row r="2" spans="1:4" ht="41.25" customHeight="1">
      <c r="A2" s="93" t="str">
        <f>"2025"&amp;"年部门财务收支预算总表"</f>
        <v>2025年部门财务收支预算总表</v>
      </c>
      <c r="B2" s="94"/>
      <c r="C2" s="94"/>
      <c r="D2" s="94"/>
    </row>
    <row r="3" spans="1:4" ht="17.25" customHeight="1">
      <c r="A3" s="95" t="str">
        <f>"单位名称："&amp;"中国共产党嵩明县委员会统一战线工作部"</f>
        <v>单位名称：中国共产党嵩明县委员会统一战线工作部</v>
      </c>
      <c r="B3" s="96"/>
      <c r="D3" s="74" t="s">
        <v>1</v>
      </c>
    </row>
    <row r="4" spans="1:4" ht="23.25" customHeight="1">
      <c r="A4" s="97" t="s">
        <v>2</v>
      </c>
      <c r="B4" s="98"/>
      <c r="C4" s="97" t="s">
        <v>3</v>
      </c>
      <c r="D4" s="98"/>
    </row>
    <row r="5" spans="1:4" ht="24" customHeight="1">
      <c r="A5" s="81" t="s">
        <v>4</v>
      </c>
      <c r="B5" s="81" t="s">
        <v>5</v>
      </c>
      <c r="C5" s="81" t="s">
        <v>6</v>
      </c>
      <c r="D5" s="81" t="s">
        <v>5</v>
      </c>
    </row>
    <row r="6" spans="1:4" ht="17.25" customHeight="1">
      <c r="A6" s="82" t="s">
        <v>7</v>
      </c>
      <c r="B6" s="45">
        <v>4558666.9400000004</v>
      </c>
      <c r="C6" s="82" t="s">
        <v>8</v>
      </c>
      <c r="D6" s="45">
        <v>3587573</v>
      </c>
    </row>
    <row r="7" spans="1:4" ht="17.25" customHeight="1">
      <c r="A7" s="82" t="s">
        <v>9</v>
      </c>
      <c r="B7" s="45"/>
      <c r="C7" s="82" t="s">
        <v>10</v>
      </c>
      <c r="D7" s="45"/>
    </row>
    <row r="8" spans="1:4" ht="17.25" customHeight="1">
      <c r="A8" s="82" t="s">
        <v>11</v>
      </c>
      <c r="B8" s="45"/>
      <c r="C8" s="92" t="s">
        <v>12</v>
      </c>
      <c r="D8" s="45"/>
    </row>
    <row r="9" spans="1:4" ht="17.25" customHeight="1">
      <c r="A9" s="82" t="s">
        <v>13</v>
      </c>
      <c r="B9" s="45"/>
      <c r="C9" s="92" t="s">
        <v>14</v>
      </c>
      <c r="D9" s="45"/>
    </row>
    <row r="10" spans="1:4" ht="17.25" customHeight="1">
      <c r="A10" s="82" t="s">
        <v>15</v>
      </c>
      <c r="B10" s="45"/>
      <c r="C10" s="92" t="s">
        <v>16</v>
      </c>
      <c r="D10" s="45"/>
    </row>
    <row r="11" spans="1:4" ht="17.25" customHeight="1">
      <c r="A11" s="82" t="s">
        <v>17</v>
      </c>
      <c r="B11" s="45"/>
      <c r="C11" s="92" t="s">
        <v>18</v>
      </c>
      <c r="D11" s="45"/>
    </row>
    <row r="12" spans="1:4" ht="17.25" customHeight="1">
      <c r="A12" s="82" t="s">
        <v>19</v>
      </c>
      <c r="B12" s="45"/>
      <c r="C12" s="18" t="s">
        <v>20</v>
      </c>
      <c r="D12" s="45"/>
    </row>
    <row r="13" spans="1:4" ht="17.25" customHeight="1">
      <c r="A13" s="82" t="s">
        <v>21</v>
      </c>
      <c r="B13" s="45"/>
      <c r="C13" s="18" t="s">
        <v>22</v>
      </c>
      <c r="D13" s="45">
        <v>465733.97</v>
      </c>
    </row>
    <row r="14" spans="1:4" ht="17.25" customHeight="1">
      <c r="A14" s="82" t="s">
        <v>23</v>
      </c>
      <c r="B14" s="45"/>
      <c r="C14" s="18" t="s">
        <v>24</v>
      </c>
      <c r="D14" s="45">
        <v>261376.69</v>
      </c>
    </row>
    <row r="15" spans="1:4" ht="17.25" customHeight="1">
      <c r="A15" s="82" t="s">
        <v>25</v>
      </c>
      <c r="B15" s="58"/>
      <c r="C15" s="18" t="s">
        <v>26</v>
      </c>
      <c r="D15" s="45"/>
    </row>
    <row r="16" spans="1:4" ht="17.25" customHeight="1">
      <c r="A16" s="77"/>
      <c r="B16" s="45"/>
      <c r="C16" s="18" t="s">
        <v>27</v>
      </c>
      <c r="D16" s="45"/>
    </row>
    <row r="17" spans="1:4" ht="17.25" customHeight="1">
      <c r="A17" s="83"/>
      <c r="B17" s="45"/>
      <c r="C17" s="18" t="s">
        <v>28</v>
      </c>
      <c r="D17" s="45"/>
    </row>
    <row r="18" spans="1:4" ht="17.25" customHeight="1">
      <c r="A18" s="83"/>
      <c r="B18" s="45"/>
      <c r="C18" s="18" t="s">
        <v>29</v>
      </c>
      <c r="D18" s="45"/>
    </row>
    <row r="19" spans="1:4" ht="17.25" customHeight="1">
      <c r="A19" s="83"/>
      <c r="B19" s="45"/>
      <c r="C19" s="18" t="s">
        <v>30</v>
      </c>
      <c r="D19" s="45"/>
    </row>
    <row r="20" spans="1:4" ht="17.25" customHeight="1">
      <c r="A20" s="83"/>
      <c r="B20" s="45"/>
      <c r="C20" s="18" t="s">
        <v>31</v>
      </c>
      <c r="D20" s="45"/>
    </row>
    <row r="21" spans="1:4" ht="17.25" customHeight="1">
      <c r="A21" s="83"/>
      <c r="B21" s="45"/>
      <c r="C21" s="18" t="s">
        <v>32</v>
      </c>
      <c r="D21" s="45"/>
    </row>
    <row r="22" spans="1:4" ht="17.25" customHeight="1">
      <c r="A22" s="83"/>
      <c r="B22" s="45"/>
      <c r="C22" s="18" t="s">
        <v>33</v>
      </c>
      <c r="D22" s="45"/>
    </row>
    <row r="23" spans="1:4" ht="17.25" customHeight="1">
      <c r="A23" s="83"/>
      <c r="B23" s="45"/>
      <c r="C23" s="18" t="s">
        <v>34</v>
      </c>
      <c r="D23" s="45"/>
    </row>
    <row r="24" spans="1:4" ht="17.25" customHeight="1">
      <c r="A24" s="83"/>
      <c r="B24" s="45"/>
      <c r="C24" s="18" t="s">
        <v>35</v>
      </c>
      <c r="D24" s="45">
        <v>243983.28</v>
      </c>
    </row>
    <row r="25" spans="1:4" ht="17.25" customHeight="1">
      <c r="A25" s="83"/>
      <c r="B25" s="45"/>
      <c r="C25" s="18" t="s">
        <v>36</v>
      </c>
      <c r="D25" s="45"/>
    </row>
    <row r="26" spans="1:4" ht="17.25" customHeight="1">
      <c r="A26" s="83"/>
      <c r="B26" s="45"/>
      <c r="C26" s="77" t="s">
        <v>37</v>
      </c>
      <c r="D26" s="45"/>
    </row>
    <row r="27" spans="1:4" ht="17.25" customHeight="1">
      <c r="A27" s="83"/>
      <c r="B27" s="45"/>
      <c r="C27" s="18" t="s">
        <v>38</v>
      </c>
      <c r="D27" s="45"/>
    </row>
    <row r="28" spans="1:4" ht="16.5" customHeight="1">
      <c r="A28" s="83"/>
      <c r="B28" s="45"/>
      <c r="C28" s="18" t="s">
        <v>39</v>
      </c>
      <c r="D28" s="45"/>
    </row>
    <row r="29" spans="1:4" ht="16.5" customHeight="1">
      <c r="A29" s="83"/>
      <c r="B29" s="45"/>
      <c r="C29" s="77" t="s">
        <v>40</v>
      </c>
      <c r="D29" s="45"/>
    </row>
    <row r="30" spans="1:4" ht="17.25" customHeight="1">
      <c r="A30" s="83"/>
      <c r="B30" s="45"/>
      <c r="C30" s="77" t="s">
        <v>41</v>
      </c>
      <c r="D30" s="45"/>
    </row>
    <row r="31" spans="1:4" ht="17.25" customHeight="1">
      <c r="A31" s="83"/>
      <c r="B31" s="45"/>
      <c r="C31" s="18" t="s">
        <v>42</v>
      </c>
      <c r="D31" s="45"/>
    </row>
    <row r="32" spans="1:4" ht="16.5" customHeight="1">
      <c r="A32" s="83" t="s">
        <v>43</v>
      </c>
      <c r="B32" s="45">
        <v>4558666.9400000004</v>
      </c>
      <c r="C32" s="83" t="s">
        <v>44</v>
      </c>
      <c r="D32" s="45">
        <v>4558666.9400000004</v>
      </c>
    </row>
    <row r="33" spans="1:4" ht="16.5" customHeight="1">
      <c r="A33" s="77" t="s">
        <v>45</v>
      </c>
      <c r="B33" s="45"/>
      <c r="C33" s="77" t="s">
        <v>46</v>
      </c>
      <c r="D33" s="45"/>
    </row>
    <row r="34" spans="1:4" ht="16.5" customHeight="1">
      <c r="A34" s="18" t="s">
        <v>47</v>
      </c>
      <c r="B34" s="58"/>
      <c r="C34" s="18" t="s">
        <v>47</v>
      </c>
      <c r="D34" s="58"/>
    </row>
    <row r="35" spans="1:4" ht="16.5" customHeight="1">
      <c r="A35" s="18" t="s">
        <v>48</v>
      </c>
      <c r="B35" s="58"/>
      <c r="C35" s="18" t="s">
        <v>49</v>
      </c>
      <c r="D35" s="58"/>
    </row>
    <row r="36" spans="1:4" ht="16.5" customHeight="1">
      <c r="A36" s="84" t="s">
        <v>50</v>
      </c>
      <c r="B36" s="45">
        <v>4558666.9400000004</v>
      </c>
      <c r="C36" s="84" t="s">
        <v>51</v>
      </c>
      <c r="D36" s="45">
        <v>4558666.9400000004</v>
      </c>
    </row>
  </sheetData>
  <mergeCells count="4">
    <mergeCell ref="A2:D2"/>
    <mergeCell ref="A3:B3"/>
    <mergeCell ref="A4:B4"/>
    <mergeCell ref="C4:D4"/>
  </mergeCells>
  <phoneticPr fontId="1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</sheetPr>
  <dimension ref="A1:F10"/>
  <sheetViews>
    <sheetView showZeros="0" workbookViewId="0">
      <selection activeCell="B16" sqref="B16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6">
        <v>1</v>
      </c>
      <c r="B1" s="67">
        <v>0</v>
      </c>
      <c r="C1" s="66">
        <v>1</v>
      </c>
      <c r="D1" s="68"/>
      <c r="E1" s="68"/>
      <c r="F1" s="65" t="s">
        <v>340</v>
      </c>
    </row>
    <row r="2" spans="1:6" ht="42" customHeight="1">
      <c r="A2" s="182" t="str">
        <f>"2025"&amp;"年部门政府性基金预算支出预算表"</f>
        <v>2025年部门政府性基金预算支出预算表</v>
      </c>
      <c r="B2" s="182" t="s">
        <v>341</v>
      </c>
      <c r="C2" s="183"/>
      <c r="D2" s="129"/>
      <c r="E2" s="129"/>
      <c r="F2" s="129"/>
    </row>
    <row r="3" spans="1:6" ht="13.5" customHeight="1">
      <c r="A3" s="153" t="str">
        <f>"单位名称："&amp;"中国共产党嵩明县委员会统一战线工作部"</f>
        <v>单位名称：中国共产党嵩明县委员会统一战线工作部</v>
      </c>
      <c r="B3" s="153" t="s">
        <v>342</v>
      </c>
      <c r="C3" s="184"/>
      <c r="D3" s="68"/>
      <c r="E3" s="68"/>
      <c r="F3" s="65" t="s">
        <v>1</v>
      </c>
    </row>
    <row r="4" spans="1:6" ht="19.5" customHeight="1">
      <c r="A4" s="137" t="s">
        <v>189</v>
      </c>
      <c r="B4" s="186" t="s">
        <v>73</v>
      </c>
      <c r="C4" s="137" t="s">
        <v>74</v>
      </c>
      <c r="D4" s="159" t="s">
        <v>343</v>
      </c>
      <c r="E4" s="133"/>
      <c r="F4" s="134"/>
    </row>
    <row r="5" spans="1:6" ht="18.75" customHeight="1">
      <c r="A5" s="169"/>
      <c r="B5" s="187"/>
      <c r="C5" s="169"/>
      <c r="D5" s="8" t="s">
        <v>54</v>
      </c>
      <c r="E5" s="7" t="s">
        <v>76</v>
      </c>
      <c r="F5" s="8" t="s">
        <v>77</v>
      </c>
    </row>
    <row r="6" spans="1:6" ht="18.75" customHeight="1">
      <c r="A6" s="39">
        <v>1</v>
      </c>
      <c r="B6" s="39">
        <v>2</v>
      </c>
      <c r="C6" s="39">
        <v>3</v>
      </c>
      <c r="D6" s="69">
        <v>4</v>
      </c>
      <c r="E6" s="69">
        <v>5</v>
      </c>
      <c r="F6" s="69">
        <v>6</v>
      </c>
    </row>
    <row r="7" spans="1:6" ht="21" customHeight="1">
      <c r="A7" s="11"/>
      <c r="B7" s="11"/>
      <c r="C7" s="11"/>
      <c r="D7" s="45"/>
      <c r="E7" s="45"/>
      <c r="F7" s="45"/>
    </row>
    <row r="8" spans="1:6" ht="21" customHeight="1">
      <c r="A8" s="11"/>
      <c r="B8" s="11"/>
      <c r="C8" s="11"/>
      <c r="D8" s="45"/>
      <c r="E8" s="45"/>
      <c r="F8" s="45"/>
    </row>
    <row r="9" spans="1:6" ht="18.75" customHeight="1">
      <c r="A9" s="101" t="s">
        <v>179</v>
      </c>
      <c r="B9" s="101" t="s">
        <v>179</v>
      </c>
      <c r="C9" s="185" t="s">
        <v>179</v>
      </c>
      <c r="D9" s="45"/>
      <c r="E9" s="45"/>
      <c r="F9" s="45"/>
    </row>
    <row r="10" spans="1:6" ht="14.25" customHeight="1">
      <c r="A10" t="s">
        <v>344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15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A1:S15"/>
  <sheetViews>
    <sheetView showZeros="0" topLeftCell="E1" workbookViewId="0">
      <selection activeCell="I8" sqref="I8:I10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7"/>
      <c r="C1" s="47"/>
      <c r="R1" s="2"/>
      <c r="S1" s="2" t="s">
        <v>345</v>
      </c>
    </row>
    <row r="2" spans="1:19" ht="41.25" customHeight="1">
      <c r="A2" s="188" t="str">
        <f>"2025"&amp;"年部门政府采购预算表"</f>
        <v>2025年部门政府采购预算表</v>
      </c>
      <c r="B2" s="151"/>
      <c r="C2" s="151"/>
      <c r="D2" s="152"/>
      <c r="E2" s="152"/>
      <c r="F2" s="152"/>
      <c r="G2" s="152"/>
      <c r="H2" s="152"/>
      <c r="I2" s="152"/>
      <c r="J2" s="152"/>
      <c r="K2" s="152"/>
      <c r="L2" s="152"/>
      <c r="M2" s="151"/>
      <c r="N2" s="152"/>
      <c r="O2" s="152"/>
      <c r="P2" s="151"/>
      <c r="Q2" s="152"/>
      <c r="R2" s="151"/>
      <c r="S2" s="151"/>
    </row>
    <row r="3" spans="1:19" ht="18.75" customHeight="1">
      <c r="A3" s="144" t="str">
        <f>"单位名称："&amp;"中国共产党嵩明县委员会统一战线工作部"</f>
        <v>单位名称：中国共产党嵩明县委员会统一战线工作部</v>
      </c>
      <c r="B3" s="189"/>
      <c r="C3" s="189"/>
      <c r="D3" s="190"/>
      <c r="E3" s="190"/>
      <c r="F3" s="190"/>
      <c r="G3" s="190"/>
      <c r="H3" s="190"/>
      <c r="I3" s="4"/>
      <c r="J3" s="4"/>
      <c r="K3" s="4"/>
      <c r="L3" s="4"/>
      <c r="R3" s="5"/>
      <c r="S3" s="65" t="s">
        <v>1</v>
      </c>
    </row>
    <row r="4" spans="1:19" ht="15.75" customHeight="1">
      <c r="A4" s="173" t="s">
        <v>188</v>
      </c>
      <c r="B4" s="201" t="s">
        <v>189</v>
      </c>
      <c r="C4" s="201" t="s">
        <v>346</v>
      </c>
      <c r="D4" s="203" t="s">
        <v>347</v>
      </c>
      <c r="E4" s="203" t="s">
        <v>348</v>
      </c>
      <c r="F4" s="203" t="s">
        <v>349</v>
      </c>
      <c r="G4" s="203" t="s">
        <v>350</v>
      </c>
      <c r="H4" s="203" t="s">
        <v>351</v>
      </c>
      <c r="I4" s="191" t="s">
        <v>196</v>
      </c>
      <c r="J4" s="191"/>
      <c r="K4" s="191"/>
      <c r="L4" s="191"/>
      <c r="M4" s="157"/>
      <c r="N4" s="191"/>
      <c r="O4" s="191"/>
      <c r="P4" s="156"/>
      <c r="Q4" s="191"/>
      <c r="R4" s="157"/>
      <c r="S4" s="158"/>
    </row>
    <row r="5" spans="1:19" ht="17.25" customHeight="1">
      <c r="A5" s="174"/>
      <c r="B5" s="202"/>
      <c r="C5" s="202"/>
      <c r="D5" s="204"/>
      <c r="E5" s="204"/>
      <c r="F5" s="204"/>
      <c r="G5" s="204"/>
      <c r="H5" s="204"/>
      <c r="I5" s="204" t="s">
        <v>54</v>
      </c>
      <c r="J5" s="204" t="s">
        <v>57</v>
      </c>
      <c r="K5" s="204" t="s">
        <v>352</v>
      </c>
      <c r="L5" s="204" t="s">
        <v>353</v>
      </c>
      <c r="M5" s="206" t="s">
        <v>354</v>
      </c>
      <c r="N5" s="192" t="s">
        <v>355</v>
      </c>
      <c r="O5" s="192"/>
      <c r="P5" s="193"/>
      <c r="Q5" s="192"/>
      <c r="R5" s="194"/>
      <c r="S5" s="195"/>
    </row>
    <row r="6" spans="1:19" ht="54" customHeight="1">
      <c r="A6" s="175"/>
      <c r="B6" s="195"/>
      <c r="C6" s="195"/>
      <c r="D6" s="205"/>
      <c r="E6" s="205"/>
      <c r="F6" s="205"/>
      <c r="G6" s="205"/>
      <c r="H6" s="205"/>
      <c r="I6" s="205"/>
      <c r="J6" s="205" t="s">
        <v>56</v>
      </c>
      <c r="K6" s="205"/>
      <c r="L6" s="205"/>
      <c r="M6" s="207"/>
      <c r="N6" s="50" t="s">
        <v>56</v>
      </c>
      <c r="O6" s="50" t="s">
        <v>63</v>
      </c>
      <c r="P6" s="49" t="s">
        <v>64</v>
      </c>
      <c r="Q6" s="50" t="s">
        <v>65</v>
      </c>
      <c r="R6" s="55" t="s">
        <v>66</v>
      </c>
      <c r="S6" s="49" t="s">
        <v>67</v>
      </c>
    </row>
    <row r="7" spans="1:19" ht="18" customHeight="1">
      <c r="A7" s="59">
        <v>1</v>
      </c>
      <c r="B7" s="59" t="s">
        <v>356</v>
      </c>
      <c r="C7" s="60">
        <v>3</v>
      </c>
      <c r="D7" s="60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59">
        <v>10</v>
      </c>
      <c r="K7" s="59">
        <v>11</v>
      </c>
      <c r="L7" s="59">
        <v>12</v>
      </c>
      <c r="M7" s="59">
        <v>13</v>
      </c>
      <c r="N7" s="59">
        <v>14</v>
      </c>
      <c r="O7" s="59">
        <v>15</v>
      </c>
      <c r="P7" s="59">
        <v>16</v>
      </c>
      <c r="Q7" s="59">
        <v>17</v>
      </c>
      <c r="R7" s="59">
        <v>18</v>
      </c>
      <c r="S7" s="59">
        <v>19</v>
      </c>
    </row>
    <row r="8" spans="1:19" ht="21" customHeight="1">
      <c r="A8" s="61" t="s">
        <v>69</v>
      </c>
      <c r="B8" s="62" t="s">
        <v>71</v>
      </c>
      <c r="C8" s="62" t="s">
        <v>234</v>
      </c>
      <c r="D8" s="63" t="s">
        <v>357</v>
      </c>
      <c r="E8" s="63" t="s">
        <v>358</v>
      </c>
      <c r="F8" s="63" t="s">
        <v>359</v>
      </c>
      <c r="G8" s="64">
        <v>1</v>
      </c>
      <c r="H8" s="45">
        <v>10000</v>
      </c>
      <c r="I8" s="45">
        <v>10000</v>
      </c>
      <c r="J8" s="45">
        <v>10000</v>
      </c>
      <c r="K8" s="45"/>
      <c r="L8" s="45"/>
      <c r="M8" s="45"/>
      <c r="N8" s="45"/>
      <c r="O8" s="45"/>
      <c r="P8" s="58"/>
      <c r="Q8" s="58"/>
      <c r="R8" s="45"/>
      <c r="S8" s="45"/>
    </row>
    <row r="9" spans="1:19" ht="21" customHeight="1">
      <c r="A9" s="61" t="s">
        <v>69</v>
      </c>
      <c r="B9" s="62" t="s">
        <v>71</v>
      </c>
      <c r="C9" s="62" t="s">
        <v>234</v>
      </c>
      <c r="D9" s="63" t="s">
        <v>360</v>
      </c>
      <c r="E9" s="63" t="s">
        <v>361</v>
      </c>
      <c r="F9" s="63" t="s">
        <v>359</v>
      </c>
      <c r="G9" s="64">
        <v>1</v>
      </c>
      <c r="H9" s="45">
        <v>9250</v>
      </c>
      <c r="I9" s="45">
        <v>9250</v>
      </c>
      <c r="J9" s="45">
        <v>9250</v>
      </c>
      <c r="K9" s="45"/>
      <c r="L9" s="45"/>
      <c r="M9" s="45"/>
      <c r="N9" s="45"/>
      <c r="O9" s="45"/>
      <c r="P9" s="58"/>
      <c r="Q9" s="58"/>
      <c r="R9" s="45"/>
      <c r="S9" s="45"/>
    </row>
    <row r="10" spans="1:19" ht="21" customHeight="1">
      <c r="A10" s="61" t="s">
        <v>69</v>
      </c>
      <c r="B10" s="62" t="s">
        <v>71</v>
      </c>
      <c r="C10" s="62" t="s">
        <v>234</v>
      </c>
      <c r="D10" s="63" t="s">
        <v>362</v>
      </c>
      <c r="E10" s="63" t="s">
        <v>363</v>
      </c>
      <c r="F10" s="63" t="s">
        <v>359</v>
      </c>
      <c r="G10" s="64">
        <v>1</v>
      </c>
      <c r="H10" s="45">
        <v>2000</v>
      </c>
      <c r="I10" s="45">
        <v>2000</v>
      </c>
      <c r="J10" s="45">
        <v>2000</v>
      </c>
      <c r="K10" s="45"/>
      <c r="L10" s="45"/>
      <c r="M10" s="45"/>
      <c r="N10" s="45"/>
      <c r="O10" s="45"/>
      <c r="P10" s="58"/>
      <c r="Q10" s="58"/>
      <c r="R10" s="45"/>
      <c r="S10" s="45"/>
    </row>
    <row r="11" spans="1:19" ht="21" customHeight="1">
      <c r="A11" s="61" t="s">
        <v>69</v>
      </c>
      <c r="B11" s="62" t="s">
        <v>71</v>
      </c>
      <c r="C11" s="62" t="s">
        <v>242</v>
      </c>
      <c r="D11" s="63" t="s">
        <v>364</v>
      </c>
      <c r="E11" s="63" t="s">
        <v>365</v>
      </c>
      <c r="F11" s="63" t="s">
        <v>366</v>
      </c>
      <c r="G11" s="64">
        <v>1</v>
      </c>
      <c r="H11" s="45">
        <v>13000</v>
      </c>
      <c r="I11" s="45">
        <v>13000</v>
      </c>
      <c r="J11" s="45">
        <v>13000</v>
      </c>
      <c r="K11" s="45"/>
      <c r="L11" s="45"/>
      <c r="M11" s="45"/>
      <c r="N11" s="45"/>
      <c r="O11" s="45"/>
      <c r="P11" s="58"/>
      <c r="Q11" s="58"/>
      <c r="R11" s="45"/>
      <c r="S11" s="45"/>
    </row>
    <row r="12" spans="1:19" ht="21" customHeight="1">
      <c r="A12" s="61" t="s">
        <v>69</v>
      </c>
      <c r="B12" s="62" t="s">
        <v>71</v>
      </c>
      <c r="C12" s="62" t="s">
        <v>242</v>
      </c>
      <c r="D12" s="63" t="s">
        <v>367</v>
      </c>
      <c r="E12" s="63" t="s">
        <v>367</v>
      </c>
      <c r="F12" s="63" t="s">
        <v>368</v>
      </c>
      <c r="G12" s="64">
        <v>20</v>
      </c>
      <c r="H12" s="45">
        <v>3340</v>
      </c>
      <c r="I12" s="45">
        <v>3340</v>
      </c>
      <c r="J12" s="45">
        <v>3340</v>
      </c>
      <c r="K12" s="45"/>
      <c r="L12" s="45"/>
      <c r="M12" s="45"/>
      <c r="N12" s="45"/>
      <c r="O12" s="45"/>
      <c r="P12" s="58"/>
      <c r="Q12" s="58"/>
      <c r="R12" s="45"/>
      <c r="S12" s="45"/>
    </row>
    <row r="13" spans="1:19" ht="21" customHeight="1">
      <c r="A13" s="61" t="s">
        <v>69</v>
      </c>
      <c r="B13" s="62" t="s">
        <v>71</v>
      </c>
      <c r="C13" s="62" t="s">
        <v>242</v>
      </c>
      <c r="D13" s="63" t="s">
        <v>369</v>
      </c>
      <c r="E13" s="63" t="s">
        <v>370</v>
      </c>
      <c r="F13" s="63" t="s">
        <v>366</v>
      </c>
      <c r="G13" s="64">
        <v>1</v>
      </c>
      <c r="H13" s="45">
        <v>3500</v>
      </c>
      <c r="I13" s="45">
        <v>3500</v>
      </c>
      <c r="J13" s="45">
        <v>3500</v>
      </c>
      <c r="K13" s="45"/>
      <c r="L13" s="45"/>
      <c r="M13" s="45"/>
      <c r="N13" s="45"/>
      <c r="O13" s="45"/>
      <c r="P13" s="58"/>
      <c r="Q13" s="58"/>
      <c r="R13" s="45"/>
      <c r="S13" s="45"/>
    </row>
    <row r="14" spans="1:19" ht="21" customHeight="1">
      <c r="A14" s="196" t="s">
        <v>179</v>
      </c>
      <c r="B14" s="197"/>
      <c r="C14" s="197"/>
      <c r="D14" s="198"/>
      <c r="E14" s="198"/>
      <c r="F14" s="198"/>
      <c r="G14" s="114"/>
      <c r="H14" s="45">
        <v>41090</v>
      </c>
      <c r="I14" s="45">
        <v>41090</v>
      </c>
      <c r="J14" s="45">
        <v>41090</v>
      </c>
      <c r="K14" s="45"/>
      <c r="L14" s="45"/>
      <c r="M14" s="45"/>
      <c r="N14" s="45"/>
      <c r="O14" s="45"/>
      <c r="P14" s="58"/>
      <c r="Q14" s="58"/>
      <c r="R14" s="45"/>
      <c r="S14" s="45"/>
    </row>
    <row r="15" spans="1:19" ht="21" customHeight="1">
      <c r="A15" s="144" t="s">
        <v>371</v>
      </c>
      <c r="B15" s="153"/>
      <c r="C15" s="153"/>
      <c r="D15" s="144"/>
      <c r="E15" s="144"/>
      <c r="F15" s="144"/>
      <c r="G15" s="199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</row>
  </sheetData>
  <mergeCells count="19">
    <mergeCell ref="A15:S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A2:S2"/>
    <mergeCell ref="A3:H3"/>
    <mergeCell ref="I4:S4"/>
    <mergeCell ref="N5:S5"/>
    <mergeCell ref="A14:G14"/>
  </mergeCells>
  <phoneticPr fontId="15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A1:T9"/>
  <sheetViews>
    <sheetView showZeros="0" workbookViewId="0">
      <selection activeCell="K13" sqref="K13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46"/>
      <c r="B1" s="47"/>
      <c r="C1" s="47"/>
      <c r="D1" s="47"/>
      <c r="E1" s="47"/>
      <c r="F1" s="47"/>
      <c r="G1" s="47"/>
      <c r="H1" s="46"/>
      <c r="I1" s="46"/>
      <c r="J1" s="46"/>
      <c r="K1" s="46"/>
      <c r="L1" s="46"/>
      <c r="M1" s="46"/>
      <c r="N1" s="54"/>
      <c r="O1" s="46"/>
      <c r="P1" s="46"/>
      <c r="Q1" s="47"/>
      <c r="R1" s="46"/>
      <c r="S1" s="56"/>
      <c r="T1" s="56" t="s">
        <v>372</v>
      </c>
    </row>
    <row r="2" spans="1:20" ht="41.25" customHeight="1">
      <c r="A2" s="188" t="str">
        <f>"2025"&amp;"年部门政府购买服务预算表"</f>
        <v>2025年部门政府购买服务预算表</v>
      </c>
      <c r="B2" s="151"/>
      <c r="C2" s="151"/>
      <c r="D2" s="151"/>
      <c r="E2" s="151"/>
      <c r="F2" s="151"/>
      <c r="G2" s="151"/>
      <c r="H2" s="208"/>
      <c r="I2" s="208"/>
      <c r="J2" s="208"/>
      <c r="K2" s="208"/>
      <c r="L2" s="208"/>
      <c r="M2" s="208"/>
      <c r="N2" s="209"/>
      <c r="O2" s="208"/>
      <c r="P2" s="208"/>
      <c r="Q2" s="151"/>
      <c r="R2" s="208"/>
      <c r="S2" s="209"/>
      <c r="T2" s="151"/>
    </row>
    <row r="3" spans="1:20" ht="22.5" customHeight="1">
      <c r="A3" s="210" t="str">
        <f>"单位名称："&amp;"中国共产党嵩明县委员会统一战线工作部"</f>
        <v>单位名称：中国共产党嵩明县委员会统一战线工作部</v>
      </c>
      <c r="B3" s="189"/>
      <c r="C3" s="189"/>
      <c r="D3" s="189"/>
      <c r="E3" s="189"/>
      <c r="F3" s="189"/>
      <c r="G3" s="189"/>
      <c r="H3" s="211"/>
      <c r="I3" s="211"/>
      <c r="J3" s="42"/>
      <c r="K3" s="42"/>
      <c r="L3" s="42"/>
      <c r="M3" s="42"/>
      <c r="N3" s="54"/>
      <c r="O3" s="46"/>
      <c r="P3" s="46"/>
      <c r="Q3" s="47"/>
      <c r="R3" s="46"/>
      <c r="S3" s="57"/>
      <c r="T3" s="56" t="s">
        <v>1</v>
      </c>
    </row>
    <row r="4" spans="1:20" ht="24" customHeight="1">
      <c r="A4" s="173" t="s">
        <v>188</v>
      </c>
      <c r="B4" s="201" t="s">
        <v>189</v>
      </c>
      <c r="C4" s="201" t="s">
        <v>346</v>
      </c>
      <c r="D4" s="201" t="s">
        <v>373</v>
      </c>
      <c r="E4" s="201" t="s">
        <v>374</v>
      </c>
      <c r="F4" s="201" t="s">
        <v>375</v>
      </c>
      <c r="G4" s="201" t="s">
        <v>376</v>
      </c>
      <c r="H4" s="203" t="s">
        <v>377</v>
      </c>
      <c r="I4" s="203" t="s">
        <v>378</v>
      </c>
      <c r="J4" s="191" t="s">
        <v>196</v>
      </c>
      <c r="K4" s="191"/>
      <c r="L4" s="191"/>
      <c r="M4" s="191"/>
      <c r="N4" s="157"/>
      <c r="O4" s="191"/>
      <c r="P4" s="191"/>
      <c r="Q4" s="156"/>
      <c r="R4" s="191"/>
      <c r="S4" s="157"/>
      <c r="T4" s="158"/>
    </row>
    <row r="5" spans="1:20" ht="24" customHeight="1">
      <c r="A5" s="174"/>
      <c r="B5" s="202"/>
      <c r="C5" s="202"/>
      <c r="D5" s="202"/>
      <c r="E5" s="202"/>
      <c r="F5" s="202"/>
      <c r="G5" s="202"/>
      <c r="H5" s="204"/>
      <c r="I5" s="204"/>
      <c r="J5" s="204" t="s">
        <v>54</v>
      </c>
      <c r="K5" s="204" t="s">
        <v>57</v>
      </c>
      <c r="L5" s="204" t="s">
        <v>352</v>
      </c>
      <c r="M5" s="204" t="s">
        <v>353</v>
      </c>
      <c r="N5" s="206" t="s">
        <v>354</v>
      </c>
      <c r="O5" s="192" t="s">
        <v>355</v>
      </c>
      <c r="P5" s="192"/>
      <c r="Q5" s="193"/>
      <c r="R5" s="192"/>
      <c r="S5" s="194"/>
      <c r="T5" s="195"/>
    </row>
    <row r="6" spans="1:20" ht="54" customHeight="1">
      <c r="A6" s="175"/>
      <c r="B6" s="195"/>
      <c r="C6" s="195"/>
      <c r="D6" s="195"/>
      <c r="E6" s="195"/>
      <c r="F6" s="195"/>
      <c r="G6" s="195"/>
      <c r="H6" s="205"/>
      <c r="I6" s="205"/>
      <c r="J6" s="205"/>
      <c r="K6" s="205" t="s">
        <v>56</v>
      </c>
      <c r="L6" s="205"/>
      <c r="M6" s="205"/>
      <c r="N6" s="207"/>
      <c r="O6" s="50" t="s">
        <v>56</v>
      </c>
      <c r="P6" s="50" t="s">
        <v>63</v>
      </c>
      <c r="Q6" s="49" t="s">
        <v>64</v>
      </c>
      <c r="R6" s="50" t="s">
        <v>65</v>
      </c>
      <c r="S6" s="55" t="s">
        <v>66</v>
      </c>
      <c r="T6" s="49" t="s">
        <v>67</v>
      </c>
    </row>
    <row r="7" spans="1:20" ht="17.25" customHeight="1">
      <c r="A7" s="9">
        <v>1</v>
      </c>
      <c r="B7" s="49">
        <v>2</v>
      </c>
      <c r="C7" s="9">
        <v>3</v>
      </c>
      <c r="D7" s="9">
        <v>4</v>
      </c>
      <c r="E7" s="49">
        <v>5</v>
      </c>
      <c r="F7" s="9">
        <v>6</v>
      </c>
      <c r="G7" s="9">
        <v>7</v>
      </c>
      <c r="H7" s="49">
        <v>8</v>
      </c>
      <c r="I7" s="9">
        <v>9</v>
      </c>
      <c r="J7" s="9">
        <v>10</v>
      </c>
      <c r="K7" s="49">
        <v>11</v>
      </c>
      <c r="L7" s="9">
        <v>12</v>
      </c>
      <c r="M7" s="9">
        <v>13</v>
      </c>
      <c r="N7" s="49">
        <v>14</v>
      </c>
      <c r="O7" s="9">
        <v>15</v>
      </c>
      <c r="P7" s="9">
        <v>16</v>
      </c>
      <c r="Q7" s="49">
        <v>17</v>
      </c>
      <c r="R7" s="9">
        <v>18</v>
      </c>
      <c r="S7" s="9">
        <v>19</v>
      </c>
      <c r="T7" s="9">
        <v>20</v>
      </c>
    </row>
    <row r="8" spans="1:20" ht="21" customHeight="1">
      <c r="A8" s="51" t="s">
        <v>69</v>
      </c>
      <c r="B8" s="51" t="s">
        <v>69</v>
      </c>
      <c r="C8" s="52" t="s">
        <v>234</v>
      </c>
      <c r="D8" s="52" t="s">
        <v>360</v>
      </c>
      <c r="E8" s="52" t="s">
        <v>379</v>
      </c>
      <c r="F8" s="52" t="s">
        <v>76</v>
      </c>
      <c r="G8" s="52" t="s">
        <v>380</v>
      </c>
      <c r="H8" s="53" t="s">
        <v>98</v>
      </c>
      <c r="I8" s="53" t="s">
        <v>360</v>
      </c>
      <c r="J8" s="45">
        <v>9250</v>
      </c>
      <c r="K8" s="45">
        <v>9250</v>
      </c>
      <c r="L8" s="45"/>
      <c r="M8" s="45"/>
      <c r="N8" s="45"/>
      <c r="O8" s="45"/>
      <c r="P8" s="45"/>
      <c r="Q8" s="58"/>
      <c r="R8" s="58"/>
      <c r="S8" s="45"/>
      <c r="T8" s="45"/>
    </row>
    <row r="9" spans="1:20" ht="21" customHeight="1">
      <c r="A9" s="196" t="s">
        <v>179</v>
      </c>
      <c r="B9" s="197"/>
      <c r="C9" s="197"/>
      <c r="D9" s="197"/>
      <c r="E9" s="197"/>
      <c r="F9" s="197"/>
      <c r="G9" s="197"/>
      <c r="H9" s="198"/>
      <c r="I9" s="113"/>
      <c r="J9" s="45">
        <v>9250</v>
      </c>
      <c r="K9" s="45">
        <v>9250</v>
      </c>
      <c r="L9" s="45"/>
      <c r="M9" s="45"/>
      <c r="N9" s="45"/>
      <c r="O9" s="45"/>
      <c r="P9" s="45"/>
      <c r="Q9" s="58"/>
      <c r="R9" s="58"/>
      <c r="S9" s="45"/>
      <c r="T9" s="45"/>
    </row>
  </sheetData>
  <mergeCells count="19">
    <mergeCell ref="L5:L6"/>
    <mergeCell ref="M5:M6"/>
    <mergeCell ref="N5:N6"/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</mergeCells>
  <phoneticPr fontId="15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A1:E9"/>
  <sheetViews>
    <sheetView showZeros="0" workbookViewId="0">
      <selection activeCell="A9" sqref="A9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A1" s="188" t="str">
        <f>"2025"&amp;"年对下转移支付预算表"</f>
        <v>2025年对下转移支付预算表</v>
      </c>
      <c r="B1" s="152"/>
      <c r="C1" s="152"/>
      <c r="D1" s="152"/>
      <c r="E1" s="151"/>
    </row>
    <row r="2" spans="1:5" ht="41.25" customHeight="1">
      <c r="A2" s="210" t="str">
        <f>"单位名称："&amp;"中国共产党嵩明县委员会统一战线工作部"</f>
        <v>单位名称：中国共产党嵩明县委员会统一战线工作部</v>
      </c>
      <c r="B2" s="211"/>
      <c r="C2" s="211"/>
      <c r="D2" s="212"/>
      <c r="E2" s="5" t="s">
        <v>1</v>
      </c>
    </row>
    <row r="3" spans="1:5" ht="18" customHeight="1">
      <c r="A3" s="176" t="s">
        <v>381</v>
      </c>
      <c r="B3" s="159" t="s">
        <v>196</v>
      </c>
      <c r="C3" s="133"/>
      <c r="D3" s="133"/>
      <c r="E3" s="39" t="s">
        <v>382</v>
      </c>
    </row>
    <row r="4" spans="1:5" ht="19.5" customHeight="1">
      <c r="A4" s="138"/>
      <c r="B4" s="15" t="s">
        <v>54</v>
      </c>
      <c r="C4" s="6" t="s">
        <v>57</v>
      </c>
      <c r="D4" s="43" t="s">
        <v>352</v>
      </c>
      <c r="E4" s="19" t="s">
        <v>383</v>
      </c>
    </row>
    <row r="5" spans="1:5" ht="40.5" customHeight="1">
      <c r="A5" s="10">
        <v>1</v>
      </c>
      <c r="B5" s="10">
        <v>2</v>
      </c>
      <c r="C5" s="10">
        <v>3</v>
      </c>
      <c r="D5" s="44">
        <v>4</v>
      </c>
      <c r="E5" s="19">
        <v>5</v>
      </c>
    </row>
    <row r="6" spans="1:5" ht="19.5" customHeight="1">
      <c r="A6" s="16"/>
      <c r="B6" s="45"/>
      <c r="C6" s="45"/>
      <c r="D6" s="45"/>
      <c r="E6" s="45"/>
    </row>
    <row r="7" spans="1:5" ht="19.5" customHeight="1">
      <c r="A7" s="40"/>
      <c r="B7" s="45"/>
      <c r="C7" s="45"/>
      <c r="D7" s="45"/>
      <c r="E7" s="45"/>
    </row>
    <row r="8" spans="1:5" ht="19.5" customHeight="1">
      <c r="A8" s="40"/>
      <c r="B8" s="45"/>
      <c r="C8" s="45"/>
      <c r="D8" s="45"/>
      <c r="E8" s="45"/>
    </row>
    <row r="9" spans="1:5" ht="14.25" customHeight="1">
      <c r="A9" t="s">
        <v>384</v>
      </c>
    </row>
  </sheetData>
  <mergeCells count="4">
    <mergeCell ref="A1:E1"/>
    <mergeCell ref="A2:D2"/>
    <mergeCell ref="B3:D3"/>
    <mergeCell ref="A3:A4"/>
  </mergeCells>
  <phoneticPr fontId="15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</sheetPr>
  <dimension ref="A1:J8"/>
  <sheetViews>
    <sheetView showZeros="0" workbookViewId="0">
      <selection activeCell="A8" sqref="A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" t="s">
        <v>385</v>
      </c>
    </row>
    <row r="2" spans="1:10" ht="41.25" customHeight="1">
      <c r="A2" s="179" t="str">
        <f>"2025"&amp;"年对下转移支付绩效目标表"</f>
        <v>2025年对下转移支付绩效目标表</v>
      </c>
      <c r="B2" s="152"/>
      <c r="C2" s="152"/>
      <c r="D2" s="152"/>
      <c r="E2" s="152"/>
      <c r="F2" s="151"/>
      <c r="G2" s="152"/>
      <c r="H2" s="151"/>
      <c r="I2" s="151"/>
      <c r="J2" s="152"/>
    </row>
    <row r="3" spans="1:10" ht="17.25" customHeight="1">
      <c r="A3" s="153" t="str">
        <f>"单位名称："&amp;"中国共产党嵩明县委员会统一战线工作部"</f>
        <v>单位名称：中国共产党嵩明县委员会统一战线工作部</v>
      </c>
      <c r="B3" s="94"/>
      <c r="C3" s="94"/>
      <c r="D3" s="94"/>
      <c r="E3" s="94"/>
      <c r="F3" s="94"/>
      <c r="G3" s="94"/>
      <c r="H3" s="94"/>
    </row>
    <row r="4" spans="1:10" ht="44.25" customHeight="1">
      <c r="A4" s="38" t="s">
        <v>381</v>
      </c>
      <c r="B4" s="38" t="s">
        <v>291</v>
      </c>
      <c r="C4" s="38" t="s">
        <v>292</v>
      </c>
      <c r="D4" s="38" t="s">
        <v>293</v>
      </c>
      <c r="E4" s="38" t="s">
        <v>294</v>
      </c>
      <c r="F4" s="39" t="s">
        <v>295</v>
      </c>
      <c r="G4" s="38" t="s">
        <v>296</v>
      </c>
      <c r="H4" s="39" t="s">
        <v>297</v>
      </c>
      <c r="I4" s="39" t="s">
        <v>298</v>
      </c>
      <c r="J4" s="38" t="s">
        <v>299</v>
      </c>
    </row>
    <row r="5" spans="1:10" ht="14.25" customHeight="1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9">
        <v>6</v>
      </c>
      <c r="G5" s="38">
        <v>7</v>
      </c>
      <c r="H5" s="39">
        <v>8</v>
      </c>
      <c r="I5" s="39">
        <v>9</v>
      </c>
      <c r="J5" s="38">
        <v>10</v>
      </c>
    </row>
    <row r="6" spans="1:10" ht="42" customHeight="1">
      <c r="A6" s="16"/>
      <c r="B6" s="40"/>
      <c r="C6" s="40"/>
      <c r="D6" s="40"/>
      <c r="E6" s="29"/>
      <c r="F6" s="41"/>
      <c r="G6" s="29"/>
      <c r="H6" s="41"/>
      <c r="I6" s="41"/>
      <c r="J6" s="29"/>
    </row>
    <row r="7" spans="1:10" ht="42" customHeight="1">
      <c r="A7" s="16"/>
      <c r="B7" s="11"/>
      <c r="C7" s="11"/>
      <c r="D7" s="11"/>
      <c r="E7" s="16"/>
      <c r="F7" s="11"/>
      <c r="G7" s="16"/>
      <c r="H7" s="11"/>
      <c r="I7" s="11"/>
      <c r="J7" s="16"/>
    </row>
    <row r="8" spans="1:10" ht="12" customHeight="1">
      <c r="A8" t="s">
        <v>386</v>
      </c>
    </row>
  </sheetData>
  <mergeCells count="2">
    <mergeCell ref="A2:J2"/>
    <mergeCell ref="A3:H3"/>
  </mergeCells>
  <phoneticPr fontId="15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</sheetPr>
  <dimension ref="A1:I32"/>
  <sheetViews>
    <sheetView showZeros="0" topLeftCell="B1" workbookViewId="0">
      <selection activeCell="D13" sqref="D13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8" width="26.25" customWidth="1"/>
    <col min="9" max="9" width="42.5" customWidth="1"/>
  </cols>
  <sheetData>
    <row r="1" spans="1:9" ht="14.25" customHeight="1">
      <c r="A1" s="21"/>
      <c r="B1" s="22"/>
      <c r="C1" s="22"/>
      <c r="D1" s="23"/>
      <c r="E1" s="23"/>
      <c r="F1" s="23"/>
      <c r="G1" s="22"/>
      <c r="H1" s="22"/>
      <c r="I1" s="36" t="s">
        <v>387</v>
      </c>
    </row>
    <row r="2" spans="1:9" ht="41.25" customHeight="1">
      <c r="A2" s="93" t="str">
        <f>"2025"&amp;"年新增资产配置预算表"</f>
        <v>2025年新增资产配置预算表</v>
      </c>
      <c r="B2" s="143"/>
      <c r="C2" s="143"/>
      <c r="D2" s="142"/>
      <c r="E2" s="142"/>
      <c r="F2" s="142"/>
      <c r="G2" s="143"/>
      <c r="H2" s="143"/>
      <c r="I2" s="142"/>
    </row>
    <row r="3" spans="1:9" ht="14.25" customHeight="1">
      <c r="A3" s="95" t="str">
        <f>"单位名称："&amp;"中国共产党嵩明县委员会统一战线工作部"</f>
        <v>单位名称：中国共产党嵩明县委员会统一战线工作部</v>
      </c>
      <c r="B3" s="213"/>
      <c r="C3" s="213"/>
      <c r="D3" s="26"/>
      <c r="F3" s="25"/>
      <c r="G3" s="24"/>
      <c r="H3" s="24"/>
      <c r="I3" s="37" t="s">
        <v>1</v>
      </c>
    </row>
    <row r="4" spans="1:9" ht="28.5" customHeight="1">
      <c r="A4" s="146" t="s">
        <v>188</v>
      </c>
      <c r="B4" s="147" t="s">
        <v>189</v>
      </c>
      <c r="C4" s="106" t="s">
        <v>388</v>
      </c>
      <c r="D4" s="146" t="s">
        <v>389</v>
      </c>
      <c r="E4" s="146" t="s">
        <v>390</v>
      </c>
      <c r="F4" s="146" t="s">
        <v>391</v>
      </c>
      <c r="G4" s="147" t="s">
        <v>392</v>
      </c>
      <c r="H4" s="214"/>
      <c r="I4" s="146"/>
    </row>
    <row r="5" spans="1:9" ht="21" customHeight="1">
      <c r="A5" s="106"/>
      <c r="B5" s="150"/>
      <c r="C5" s="150"/>
      <c r="D5" s="149"/>
      <c r="E5" s="150"/>
      <c r="F5" s="150"/>
      <c r="G5" s="27" t="s">
        <v>350</v>
      </c>
      <c r="H5" s="27" t="s">
        <v>393</v>
      </c>
      <c r="I5" s="27" t="s">
        <v>394</v>
      </c>
    </row>
    <row r="6" spans="1:9" ht="17.25" customHeight="1">
      <c r="A6" s="28" t="s">
        <v>83</v>
      </c>
      <c r="B6" s="28">
        <v>2</v>
      </c>
      <c r="C6" s="28" t="s">
        <v>84</v>
      </c>
      <c r="D6" s="29" t="s">
        <v>85</v>
      </c>
      <c r="E6" s="28" t="s">
        <v>86</v>
      </c>
      <c r="F6" s="30" t="s">
        <v>87</v>
      </c>
      <c r="G6" s="31" t="s">
        <v>88</v>
      </c>
      <c r="H6" s="29" t="s">
        <v>89</v>
      </c>
      <c r="I6" s="29">
        <v>9</v>
      </c>
    </row>
    <row r="7" spans="1:9" ht="19.5" customHeight="1">
      <c r="A7" s="32" t="s">
        <v>69</v>
      </c>
      <c r="B7" s="32" t="s">
        <v>69</v>
      </c>
      <c r="C7" s="18" t="s">
        <v>395</v>
      </c>
      <c r="D7" s="16" t="s">
        <v>396</v>
      </c>
      <c r="E7" s="16" t="s">
        <v>364</v>
      </c>
      <c r="F7" s="31" t="s">
        <v>366</v>
      </c>
      <c r="G7" s="33">
        <v>1</v>
      </c>
      <c r="H7" s="34">
        <v>13000</v>
      </c>
      <c r="I7" s="34">
        <v>13000</v>
      </c>
    </row>
    <row r="8" spans="1:9" ht="19.5" customHeight="1">
      <c r="A8" s="32" t="s">
        <v>69</v>
      </c>
      <c r="B8" s="32" t="s">
        <v>69</v>
      </c>
      <c r="C8" s="18" t="s">
        <v>395</v>
      </c>
      <c r="D8" s="16" t="s">
        <v>397</v>
      </c>
      <c r="E8" s="16" t="s">
        <v>369</v>
      </c>
      <c r="F8" s="31" t="s">
        <v>366</v>
      </c>
      <c r="G8" s="33">
        <v>1</v>
      </c>
      <c r="H8" s="34">
        <v>3500</v>
      </c>
      <c r="I8" s="34">
        <v>3500</v>
      </c>
    </row>
    <row r="9" spans="1:9" ht="19.5" customHeight="1">
      <c r="A9" s="215" t="s">
        <v>54</v>
      </c>
      <c r="B9" s="216"/>
      <c r="C9" s="216"/>
      <c r="D9" s="217"/>
      <c r="E9" s="218"/>
      <c r="F9" s="218"/>
      <c r="G9" s="33">
        <v>2</v>
      </c>
      <c r="H9" s="34">
        <v>16500</v>
      </c>
      <c r="I9" s="34">
        <v>16500</v>
      </c>
    </row>
    <row r="32" ht="13.5"/>
  </sheetData>
  <mergeCells count="10">
    <mergeCell ref="A2:I2"/>
    <mergeCell ref="A3:C3"/>
    <mergeCell ref="G4:I4"/>
    <mergeCell ref="A9:F9"/>
    <mergeCell ref="A4:A5"/>
    <mergeCell ref="B4:B5"/>
    <mergeCell ref="C4:C5"/>
    <mergeCell ref="D4:D5"/>
    <mergeCell ref="E4:E5"/>
    <mergeCell ref="F4:F5"/>
  </mergeCells>
  <phoneticPr fontId="15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</sheetPr>
  <dimension ref="A1:K11"/>
  <sheetViews>
    <sheetView showZeros="0" topLeftCell="A2" workbookViewId="0">
      <selection activeCell="A11" sqref="A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1"/>
      <c r="E1" s="1"/>
      <c r="F1" s="1"/>
      <c r="G1" s="1"/>
      <c r="K1" s="2" t="s">
        <v>398</v>
      </c>
    </row>
    <row r="2" spans="1:11" ht="41.25" customHeight="1">
      <c r="A2" s="152" t="str">
        <f>"2025"&amp;"年上级转移支付补助项目支出预算表"</f>
        <v>2025年上级转移支付补助项目支出预算表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ht="13.5" customHeight="1">
      <c r="A3" s="153" t="str">
        <f>"单位名称："&amp;"中国共产党嵩明县委员会统一战线工作部"</f>
        <v>单位名称：中国共产党嵩明县委员会统一战线工作部</v>
      </c>
      <c r="B3" s="154"/>
      <c r="C3" s="154"/>
      <c r="D3" s="154"/>
      <c r="E3" s="154"/>
      <c r="F3" s="154"/>
      <c r="G3" s="154"/>
      <c r="H3" s="4"/>
      <c r="I3" s="4"/>
      <c r="J3" s="4"/>
      <c r="K3" s="5" t="s">
        <v>1</v>
      </c>
    </row>
    <row r="4" spans="1:11" ht="21.75" customHeight="1">
      <c r="A4" s="165" t="s">
        <v>275</v>
      </c>
      <c r="B4" s="165" t="s">
        <v>191</v>
      </c>
      <c r="C4" s="165" t="s">
        <v>276</v>
      </c>
      <c r="D4" s="173" t="s">
        <v>192</v>
      </c>
      <c r="E4" s="173" t="s">
        <v>193</v>
      </c>
      <c r="F4" s="173" t="s">
        <v>277</v>
      </c>
      <c r="G4" s="173" t="s">
        <v>278</v>
      </c>
      <c r="H4" s="176" t="s">
        <v>54</v>
      </c>
      <c r="I4" s="159" t="s">
        <v>399</v>
      </c>
      <c r="J4" s="133"/>
      <c r="K4" s="134"/>
    </row>
    <row r="5" spans="1:11" ht="21.75" customHeight="1">
      <c r="A5" s="166"/>
      <c r="B5" s="166"/>
      <c r="C5" s="166"/>
      <c r="D5" s="174"/>
      <c r="E5" s="174"/>
      <c r="F5" s="174"/>
      <c r="G5" s="174"/>
      <c r="H5" s="167"/>
      <c r="I5" s="173" t="s">
        <v>57</v>
      </c>
      <c r="J5" s="173" t="s">
        <v>58</v>
      </c>
      <c r="K5" s="173" t="s">
        <v>59</v>
      </c>
    </row>
    <row r="6" spans="1:11" ht="40.5" customHeight="1">
      <c r="A6" s="172"/>
      <c r="B6" s="172"/>
      <c r="C6" s="172"/>
      <c r="D6" s="175"/>
      <c r="E6" s="175"/>
      <c r="F6" s="175"/>
      <c r="G6" s="175"/>
      <c r="H6" s="138"/>
      <c r="I6" s="175" t="s">
        <v>56</v>
      </c>
      <c r="J6" s="175"/>
      <c r="K6" s="175"/>
    </row>
    <row r="7" spans="1:11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9">
        <v>10</v>
      </c>
      <c r="K7" s="19">
        <v>11</v>
      </c>
    </row>
    <row r="8" spans="1:11" ht="18.75" customHeight="1">
      <c r="A8" s="16"/>
      <c r="B8" s="11"/>
      <c r="C8" s="16"/>
      <c r="D8" s="16"/>
      <c r="E8" s="16"/>
      <c r="F8" s="16"/>
      <c r="G8" s="16"/>
      <c r="H8" s="17"/>
      <c r="I8" s="20"/>
      <c r="J8" s="20"/>
      <c r="K8" s="17"/>
    </row>
    <row r="9" spans="1:11" ht="18.75" customHeight="1">
      <c r="A9" s="18"/>
      <c r="B9" s="11"/>
      <c r="C9" s="11"/>
      <c r="D9" s="11"/>
      <c r="E9" s="11"/>
      <c r="F9" s="11"/>
      <c r="G9" s="11"/>
      <c r="H9" s="13"/>
      <c r="I9" s="13"/>
      <c r="J9" s="13"/>
      <c r="K9" s="17"/>
    </row>
    <row r="10" spans="1:11" ht="18.75" customHeight="1">
      <c r="A10" s="161" t="s">
        <v>179</v>
      </c>
      <c r="B10" s="162"/>
      <c r="C10" s="162"/>
      <c r="D10" s="162"/>
      <c r="E10" s="162"/>
      <c r="F10" s="162"/>
      <c r="G10" s="123"/>
      <c r="H10" s="13"/>
      <c r="I10" s="13"/>
      <c r="J10" s="13"/>
      <c r="K10" s="17"/>
    </row>
    <row r="11" spans="1:11" ht="14.25" customHeight="1">
      <c r="A11" t="s">
        <v>400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5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Right="0"/>
  </sheetPr>
  <dimension ref="A1:G13"/>
  <sheetViews>
    <sheetView showZeros="0" tabSelected="1" workbookViewId="0">
      <selection activeCell="F18" sqref="F18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1"/>
      <c r="G1" s="2" t="s">
        <v>401</v>
      </c>
    </row>
    <row r="2" spans="1:7" ht="41.25" customHeight="1">
      <c r="A2" s="152" t="str">
        <f>"2025"&amp;"年部门项目中期规划预算表"</f>
        <v>2025年部门项目中期规划预算表</v>
      </c>
      <c r="B2" s="152"/>
      <c r="C2" s="152"/>
      <c r="D2" s="152"/>
      <c r="E2" s="152"/>
      <c r="F2" s="152"/>
      <c r="G2" s="152"/>
    </row>
    <row r="3" spans="1:7" ht="13.5" customHeight="1">
      <c r="A3" s="153" t="str">
        <f>"单位名称："&amp;"中国共产党嵩明县委员会统一战线工作部"</f>
        <v>单位名称：中国共产党嵩明县委员会统一战线工作部</v>
      </c>
      <c r="B3" s="154"/>
      <c r="C3" s="154"/>
      <c r="D3" s="154"/>
      <c r="E3" s="4"/>
      <c r="F3" s="4"/>
      <c r="G3" s="5" t="s">
        <v>1</v>
      </c>
    </row>
    <row r="4" spans="1:7" ht="21.75" customHeight="1">
      <c r="A4" s="165" t="s">
        <v>276</v>
      </c>
      <c r="B4" s="165" t="s">
        <v>275</v>
      </c>
      <c r="C4" s="165" t="s">
        <v>191</v>
      </c>
      <c r="D4" s="173" t="s">
        <v>402</v>
      </c>
      <c r="E4" s="159" t="s">
        <v>57</v>
      </c>
      <c r="F4" s="133"/>
      <c r="G4" s="134"/>
    </row>
    <row r="5" spans="1:7" ht="21.75" customHeight="1">
      <c r="A5" s="166"/>
      <c r="B5" s="166"/>
      <c r="C5" s="166"/>
      <c r="D5" s="174"/>
      <c r="E5" s="222" t="str">
        <f>"2025"&amp;"年"</f>
        <v>2025年</v>
      </c>
      <c r="F5" s="173" t="str">
        <f>("2025"+1)&amp;"年"</f>
        <v>2026年</v>
      </c>
      <c r="G5" s="173" t="str">
        <f>("2025"+2)&amp;"年"</f>
        <v>2027年</v>
      </c>
    </row>
    <row r="6" spans="1:7" ht="40.5" customHeight="1">
      <c r="A6" s="172"/>
      <c r="B6" s="172"/>
      <c r="C6" s="172"/>
      <c r="D6" s="175"/>
      <c r="E6" s="138"/>
      <c r="F6" s="175" t="s">
        <v>56</v>
      </c>
      <c r="G6" s="175"/>
    </row>
    <row r="7" spans="1:7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17.25" customHeight="1">
      <c r="A8" s="11" t="s">
        <v>71</v>
      </c>
      <c r="B8" s="12"/>
      <c r="C8" s="12"/>
      <c r="D8" s="11"/>
      <c r="E8" s="13">
        <v>1412000</v>
      </c>
      <c r="F8" s="13"/>
      <c r="G8" s="13"/>
    </row>
    <row r="9" spans="1:7" ht="18.75" customHeight="1">
      <c r="A9" s="11"/>
      <c r="B9" s="11" t="s">
        <v>403</v>
      </c>
      <c r="C9" s="11" t="s">
        <v>283</v>
      </c>
      <c r="D9" s="11" t="s">
        <v>404</v>
      </c>
      <c r="E9" s="13">
        <v>230000</v>
      </c>
      <c r="F9" s="13"/>
      <c r="G9" s="13"/>
    </row>
    <row r="10" spans="1:7" ht="18.75" customHeight="1">
      <c r="A10" s="14"/>
      <c r="B10" s="11" t="s">
        <v>403</v>
      </c>
      <c r="C10" s="11" t="s">
        <v>285</v>
      </c>
      <c r="D10" s="11" t="s">
        <v>404</v>
      </c>
      <c r="E10" s="13">
        <v>530000</v>
      </c>
      <c r="F10" s="13"/>
      <c r="G10" s="13"/>
    </row>
    <row r="11" spans="1:7" ht="54.75" customHeight="1">
      <c r="A11" s="14"/>
      <c r="B11" s="11" t="s">
        <v>403</v>
      </c>
      <c r="C11" s="11" t="s">
        <v>287</v>
      </c>
      <c r="D11" s="11" t="s">
        <v>404</v>
      </c>
      <c r="E11" s="13">
        <v>200000</v>
      </c>
      <c r="F11" s="13"/>
      <c r="G11" s="13"/>
    </row>
    <row r="12" spans="1:7" ht="18.75" customHeight="1">
      <c r="A12" s="14"/>
      <c r="B12" s="11" t="s">
        <v>403</v>
      </c>
      <c r="C12" s="11" t="s">
        <v>289</v>
      </c>
      <c r="D12" s="11" t="s">
        <v>404</v>
      </c>
      <c r="E12" s="13">
        <v>452000</v>
      </c>
      <c r="F12" s="13"/>
      <c r="G12" s="13"/>
    </row>
    <row r="13" spans="1:7" ht="18.75" customHeight="1">
      <c r="A13" s="219" t="s">
        <v>54</v>
      </c>
      <c r="B13" s="220" t="s">
        <v>405</v>
      </c>
      <c r="C13" s="220"/>
      <c r="D13" s="221"/>
      <c r="E13" s="13">
        <v>1412000</v>
      </c>
      <c r="F13" s="13"/>
      <c r="G13" s="1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honeticPr fontId="1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S10"/>
  <sheetViews>
    <sheetView showGridLines="0" showZeros="0" topLeftCell="K1" workbookViewId="0">
      <selection activeCell="E27" sqref="E27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99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ht="41.25" customHeight="1">
      <c r="A2" s="93" t="str">
        <f>"2025"&amp;"年部门收入预算表"</f>
        <v>2025年部门收入预算表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17.25" customHeight="1">
      <c r="A3" s="95" t="str">
        <f>"单位名称："&amp;"中国共产党嵩明县委员会统一战线工作部"</f>
        <v>单位名称：中国共产党嵩明县委员会统一战线工作部</v>
      </c>
      <c r="B3" s="94"/>
      <c r="S3" s="26" t="s">
        <v>1</v>
      </c>
    </row>
    <row r="4" spans="1:19" ht="21.75" customHeight="1">
      <c r="A4" s="108" t="s">
        <v>53</v>
      </c>
      <c r="B4" s="111">
        <v>4558666.9400000004</v>
      </c>
      <c r="C4" s="111" t="s">
        <v>54</v>
      </c>
      <c r="D4" s="100" t="s">
        <v>55</v>
      </c>
      <c r="E4" s="100"/>
      <c r="F4" s="100"/>
      <c r="G4" s="100"/>
      <c r="H4" s="100"/>
      <c r="I4" s="101"/>
      <c r="J4" s="100"/>
      <c r="K4" s="100"/>
      <c r="L4" s="100"/>
      <c r="M4" s="100"/>
      <c r="N4" s="102"/>
      <c r="O4" s="100" t="s">
        <v>45</v>
      </c>
      <c r="P4" s="100"/>
      <c r="Q4" s="100"/>
      <c r="R4" s="100"/>
      <c r="S4" s="102"/>
    </row>
    <row r="5" spans="1:19" ht="27" customHeight="1">
      <c r="A5" s="109"/>
      <c r="B5" s="112"/>
      <c r="C5" s="112"/>
      <c r="D5" s="112" t="s">
        <v>56</v>
      </c>
      <c r="E5" s="112" t="s">
        <v>57</v>
      </c>
      <c r="F5" s="112" t="s">
        <v>58</v>
      </c>
      <c r="G5" s="112" t="s">
        <v>59</v>
      </c>
      <c r="H5" s="112" t="s">
        <v>60</v>
      </c>
      <c r="I5" s="103" t="s">
        <v>61</v>
      </c>
      <c r="J5" s="104"/>
      <c r="K5" s="104"/>
      <c r="L5" s="104"/>
      <c r="M5" s="104"/>
      <c r="N5" s="105"/>
      <c r="O5" s="112" t="s">
        <v>56</v>
      </c>
      <c r="P5" s="112" t="s">
        <v>57</v>
      </c>
      <c r="Q5" s="112" t="s">
        <v>58</v>
      </c>
      <c r="R5" s="112" t="s">
        <v>59</v>
      </c>
      <c r="S5" s="112" t="s">
        <v>62</v>
      </c>
    </row>
    <row r="6" spans="1:19" ht="30" customHeight="1">
      <c r="A6" s="110"/>
      <c r="B6" s="113"/>
      <c r="C6" s="114"/>
      <c r="D6" s="114"/>
      <c r="E6" s="114"/>
      <c r="F6" s="114"/>
      <c r="G6" s="114"/>
      <c r="H6" s="114"/>
      <c r="I6" s="41" t="s">
        <v>56</v>
      </c>
      <c r="J6" s="91" t="s">
        <v>63</v>
      </c>
      <c r="K6" s="91" t="s">
        <v>64</v>
      </c>
      <c r="L6" s="91" t="s">
        <v>65</v>
      </c>
      <c r="M6" s="91" t="s">
        <v>66</v>
      </c>
      <c r="N6" s="91" t="s">
        <v>67</v>
      </c>
      <c r="O6" s="115"/>
      <c r="P6" s="115"/>
      <c r="Q6" s="115"/>
      <c r="R6" s="115"/>
      <c r="S6" s="114"/>
    </row>
    <row r="7" spans="1:19" ht="15" customHeight="1">
      <c r="A7" s="89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41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  <c r="R7" s="89">
        <v>18</v>
      </c>
      <c r="S7" s="89">
        <v>19</v>
      </c>
    </row>
    <row r="8" spans="1:19" ht="18" customHeight="1">
      <c r="A8" s="11" t="s">
        <v>68</v>
      </c>
      <c r="B8" s="11" t="s">
        <v>69</v>
      </c>
      <c r="C8" s="45">
        <v>4558666.9400000004</v>
      </c>
      <c r="D8" s="45">
        <v>4558666.9400000004</v>
      </c>
      <c r="E8" s="45">
        <v>4558666.9400000004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ht="18" customHeight="1">
      <c r="A9" s="90" t="s">
        <v>70</v>
      </c>
      <c r="B9" s="90" t="s">
        <v>71</v>
      </c>
      <c r="C9" s="45">
        <v>4558666.9400000004</v>
      </c>
      <c r="D9" s="45">
        <v>4558666.9400000004</v>
      </c>
      <c r="E9" s="45">
        <v>4558666.9400000004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ht="18" customHeight="1">
      <c r="A10" s="106" t="s">
        <v>54</v>
      </c>
      <c r="B10" s="107"/>
      <c r="C10" s="45">
        <v>4558666.9400000004</v>
      </c>
      <c r="D10" s="45">
        <v>4558666.9400000004</v>
      </c>
      <c r="E10" s="45">
        <v>4558666.9400000004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</sheetData>
  <mergeCells count="20">
    <mergeCell ref="O5:O6"/>
    <mergeCell ref="P5:P6"/>
    <mergeCell ref="Q5:Q6"/>
    <mergeCell ref="R5:R6"/>
    <mergeCell ref="S5:S6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O30"/>
  <sheetViews>
    <sheetView showGridLines="0" showZeros="0" workbookViewId="0">
      <selection activeCell="E30" sqref="E30:F30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6" t="s">
        <v>72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41.25" customHeight="1">
      <c r="A2" s="93" t="str">
        <f>"2025"&amp;"年部门支出预算表"</f>
        <v>2025年部门支出预算表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17.25" customHeight="1">
      <c r="A3" s="95" t="str">
        <f>"单位名称："&amp;"中国共产党嵩明县委员会统一战线工作部"</f>
        <v>单位名称：中国共产党嵩明县委员会统一战线工作部</v>
      </c>
      <c r="B3" s="94"/>
      <c r="O3" s="26" t="s">
        <v>1</v>
      </c>
    </row>
    <row r="4" spans="1:15" ht="27" customHeight="1">
      <c r="A4" s="124" t="s">
        <v>73</v>
      </c>
      <c r="B4" s="124" t="s">
        <v>74</v>
      </c>
      <c r="C4" s="124" t="s">
        <v>54</v>
      </c>
      <c r="D4" s="117" t="s">
        <v>57</v>
      </c>
      <c r="E4" s="118"/>
      <c r="F4" s="119"/>
      <c r="G4" s="127" t="s">
        <v>58</v>
      </c>
      <c r="H4" s="127" t="s">
        <v>59</v>
      </c>
      <c r="I4" s="127" t="s">
        <v>75</v>
      </c>
      <c r="J4" s="117" t="s">
        <v>61</v>
      </c>
      <c r="K4" s="118"/>
      <c r="L4" s="118"/>
      <c r="M4" s="118"/>
      <c r="N4" s="120"/>
      <c r="O4" s="121"/>
    </row>
    <row r="5" spans="1:15" ht="42" customHeight="1">
      <c r="A5" s="125"/>
      <c r="B5" s="125"/>
      <c r="C5" s="126"/>
      <c r="D5" s="85" t="s">
        <v>56</v>
      </c>
      <c r="E5" s="85" t="s">
        <v>76</v>
      </c>
      <c r="F5" s="85" t="s">
        <v>77</v>
      </c>
      <c r="G5" s="126"/>
      <c r="H5" s="126"/>
      <c r="I5" s="128"/>
      <c r="J5" s="85" t="s">
        <v>56</v>
      </c>
      <c r="K5" s="81" t="s">
        <v>78</v>
      </c>
      <c r="L5" s="81" t="s">
        <v>79</v>
      </c>
      <c r="M5" s="81" t="s">
        <v>80</v>
      </c>
      <c r="N5" s="81" t="s">
        <v>81</v>
      </c>
      <c r="O5" s="81" t="s">
        <v>82</v>
      </c>
    </row>
    <row r="6" spans="1:15" ht="18" customHeight="1">
      <c r="A6" s="28" t="s">
        <v>83</v>
      </c>
      <c r="B6" s="28">
        <v>2</v>
      </c>
      <c r="C6" s="28" t="s">
        <v>84</v>
      </c>
      <c r="D6" s="31" t="s">
        <v>85</v>
      </c>
      <c r="E6" s="31" t="s">
        <v>86</v>
      </c>
      <c r="F6" s="31" t="s">
        <v>87</v>
      </c>
      <c r="G6" s="31" t="s">
        <v>88</v>
      </c>
      <c r="H6" s="31" t="s">
        <v>89</v>
      </c>
      <c r="I6" s="31" t="s">
        <v>90</v>
      </c>
      <c r="J6" s="31" t="s">
        <v>91</v>
      </c>
      <c r="K6" s="31" t="s">
        <v>92</v>
      </c>
      <c r="L6" s="31" t="s">
        <v>93</v>
      </c>
      <c r="M6" s="31" t="s">
        <v>94</v>
      </c>
      <c r="N6" s="28" t="s">
        <v>95</v>
      </c>
      <c r="O6" s="31" t="s">
        <v>96</v>
      </c>
    </row>
    <row r="7" spans="1:15" ht="21" customHeight="1">
      <c r="A7" s="86" t="s">
        <v>97</v>
      </c>
      <c r="B7" s="86" t="s">
        <v>98</v>
      </c>
      <c r="C7" s="45">
        <v>3587573</v>
      </c>
      <c r="D7" s="45">
        <v>3587573</v>
      </c>
      <c r="E7" s="45">
        <v>2175573</v>
      </c>
      <c r="F7" s="45">
        <v>1412000</v>
      </c>
      <c r="G7" s="45"/>
      <c r="H7" s="45"/>
      <c r="I7" s="45"/>
      <c r="J7" s="45"/>
      <c r="K7" s="45"/>
      <c r="L7" s="45"/>
      <c r="M7" s="45"/>
      <c r="N7" s="45"/>
      <c r="O7" s="45"/>
    </row>
    <row r="8" spans="1:15" ht="21" customHeight="1">
      <c r="A8" s="87" t="s">
        <v>99</v>
      </c>
      <c r="B8" s="87" t="s">
        <v>100</v>
      </c>
      <c r="C8" s="45">
        <v>882000</v>
      </c>
      <c r="D8" s="45">
        <v>882000</v>
      </c>
      <c r="E8" s="45"/>
      <c r="F8" s="45">
        <v>882000</v>
      </c>
      <c r="G8" s="45"/>
      <c r="H8" s="45"/>
      <c r="I8" s="45"/>
      <c r="J8" s="45"/>
      <c r="K8" s="45"/>
      <c r="L8" s="45"/>
      <c r="M8" s="45"/>
      <c r="N8" s="45"/>
      <c r="O8" s="45"/>
    </row>
    <row r="9" spans="1:15" ht="21" customHeight="1">
      <c r="A9" s="88" t="s">
        <v>101</v>
      </c>
      <c r="B9" s="88" t="s">
        <v>102</v>
      </c>
      <c r="C9" s="45">
        <v>882000</v>
      </c>
      <c r="D9" s="45">
        <v>882000</v>
      </c>
      <c r="E9" s="45"/>
      <c r="F9" s="45">
        <v>882000</v>
      </c>
      <c r="G9" s="45"/>
      <c r="H9" s="45"/>
      <c r="I9" s="45"/>
      <c r="J9" s="45"/>
      <c r="K9" s="45"/>
      <c r="L9" s="45"/>
      <c r="M9" s="45"/>
      <c r="N9" s="45"/>
      <c r="O9" s="45"/>
    </row>
    <row r="10" spans="1:15" ht="21" customHeight="1">
      <c r="A10" s="87" t="s">
        <v>103</v>
      </c>
      <c r="B10" s="87" t="s">
        <v>104</v>
      </c>
      <c r="C10" s="45">
        <v>2705573</v>
      </c>
      <c r="D10" s="45">
        <v>2705573</v>
      </c>
      <c r="E10" s="45">
        <v>2175573</v>
      </c>
      <c r="F10" s="45">
        <v>530000</v>
      </c>
      <c r="G10" s="45"/>
      <c r="H10" s="45"/>
      <c r="I10" s="45"/>
      <c r="J10" s="45"/>
      <c r="K10" s="45"/>
      <c r="L10" s="45"/>
      <c r="M10" s="45"/>
      <c r="N10" s="45"/>
      <c r="O10" s="45"/>
    </row>
    <row r="11" spans="1:15" ht="21" customHeight="1">
      <c r="A11" s="88" t="s">
        <v>105</v>
      </c>
      <c r="B11" s="88" t="s">
        <v>102</v>
      </c>
      <c r="C11" s="45">
        <v>2191864</v>
      </c>
      <c r="D11" s="45">
        <v>2191864</v>
      </c>
      <c r="E11" s="45">
        <v>1661864</v>
      </c>
      <c r="F11" s="45">
        <v>530000</v>
      </c>
      <c r="G11" s="45"/>
      <c r="H11" s="45"/>
      <c r="I11" s="45"/>
      <c r="J11" s="45"/>
      <c r="K11" s="45"/>
      <c r="L11" s="45"/>
      <c r="M11" s="45"/>
      <c r="N11" s="45"/>
      <c r="O11" s="45"/>
    </row>
    <row r="12" spans="1:15" ht="21" customHeight="1">
      <c r="A12" s="88" t="s">
        <v>106</v>
      </c>
      <c r="B12" s="88" t="s">
        <v>107</v>
      </c>
      <c r="C12" s="45">
        <v>513709</v>
      </c>
      <c r="D12" s="45">
        <v>513709</v>
      </c>
      <c r="E12" s="45">
        <v>513709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 ht="21" customHeight="1">
      <c r="A13" s="86" t="s">
        <v>108</v>
      </c>
      <c r="B13" s="86" t="s">
        <v>109</v>
      </c>
      <c r="C13" s="45">
        <v>465733.97</v>
      </c>
      <c r="D13" s="45">
        <v>465733.97</v>
      </c>
      <c r="E13" s="45">
        <v>465733.97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ht="21" customHeight="1">
      <c r="A14" s="87" t="s">
        <v>110</v>
      </c>
      <c r="B14" s="87" t="s">
        <v>111</v>
      </c>
      <c r="C14" s="45">
        <v>453361</v>
      </c>
      <c r="D14" s="45">
        <v>453361</v>
      </c>
      <c r="E14" s="45">
        <v>453361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5" ht="21" customHeight="1">
      <c r="A15" s="88" t="s">
        <v>112</v>
      </c>
      <c r="B15" s="88" t="s">
        <v>113</v>
      </c>
      <c r="C15" s="45">
        <v>181058</v>
      </c>
      <c r="D15" s="45">
        <v>181058</v>
      </c>
      <c r="E15" s="45">
        <v>181058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ht="21" customHeight="1">
      <c r="A16" s="88" t="s">
        <v>114</v>
      </c>
      <c r="B16" s="88" t="s">
        <v>115</v>
      </c>
      <c r="C16" s="45">
        <v>272303</v>
      </c>
      <c r="D16" s="45">
        <v>272303</v>
      </c>
      <c r="E16" s="45">
        <v>272303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ht="21" customHeight="1">
      <c r="A17" s="87" t="s">
        <v>116</v>
      </c>
      <c r="B17" s="87" t="s">
        <v>117</v>
      </c>
      <c r="C17" s="45">
        <v>7410</v>
      </c>
      <c r="D17" s="45"/>
      <c r="E17" s="45">
        <v>7410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ht="21" customHeight="1">
      <c r="A18" s="88" t="s">
        <v>118</v>
      </c>
      <c r="B18" s="88" t="s">
        <v>119</v>
      </c>
      <c r="C18" s="45">
        <v>7410</v>
      </c>
      <c r="D18" s="45">
        <v>7410</v>
      </c>
      <c r="E18" s="45">
        <v>7410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ht="21" customHeight="1">
      <c r="A19" s="87" t="s">
        <v>120</v>
      </c>
      <c r="B19" s="87" t="s">
        <v>121</v>
      </c>
      <c r="C19" s="45">
        <v>4962.97</v>
      </c>
      <c r="D19" s="45">
        <v>4962.97</v>
      </c>
      <c r="E19" s="45">
        <v>4962.97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ht="21" customHeight="1">
      <c r="A20" s="88" t="s">
        <v>122</v>
      </c>
      <c r="B20" s="88" t="s">
        <v>121</v>
      </c>
      <c r="C20" s="45">
        <v>4962.97</v>
      </c>
      <c r="D20" s="45">
        <v>4962.97</v>
      </c>
      <c r="E20" s="45">
        <v>4962.97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5" ht="21" customHeight="1">
      <c r="A21" s="86" t="s">
        <v>123</v>
      </c>
      <c r="B21" s="86" t="s">
        <v>124</v>
      </c>
      <c r="C21" s="45">
        <v>261376.69</v>
      </c>
      <c r="D21" s="45">
        <v>261376.69</v>
      </c>
      <c r="E21" s="45">
        <v>261376.69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ht="21" customHeight="1">
      <c r="A22" s="87" t="s">
        <v>125</v>
      </c>
      <c r="B22" s="87" t="s">
        <v>126</v>
      </c>
      <c r="C22" s="45">
        <v>261376.69</v>
      </c>
      <c r="D22" s="45">
        <v>261376.69</v>
      </c>
      <c r="E22" s="45">
        <v>261376.69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5" ht="21" customHeight="1">
      <c r="A23" s="88" t="s">
        <v>127</v>
      </c>
      <c r="B23" s="88" t="s">
        <v>128</v>
      </c>
      <c r="C23" s="45">
        <v>134325.91</v>
      </c>
      <c r="D23" s="45">
        <v>134325.91</v>
      </c>
      <c r="E23" s="45">
        <v>134325.91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ht="21" customHeight="1">
      <c r="A24" s="88" t="s">
        <v>129</v>
      </c>
      <c r="B24" s="88" t="s">
        <v>130</v>
      </c>
      <c r="C24" s="45">
        <v>33155.279999999999</v>
      </c>
      <c r="D24" s="45">
        <v>33155.279999999999</v>
      </c>
      <c r="E24" s="45">
        <v>33155.279999999999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ht="21" customHeight="1">
      <c r="A25" s="88" t="s">
        <v>131</v>
      </c>
      <c r="B25" s="88" t="s">
        <v>132</v>
      </c>
      <c r="C25" s="45">
        <v>82694.7</v>
      </c>
      <c r="D25" s="45">
        <v>82694.7</v>
      </c>
      <c r="E25" s="45">
        <v>82694.7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ht="21" customHeight="1">
      <c r="A26" s="88" t="s">
        <v>133</v>
      </c>
      <c r="B26" s="88" t="s">
        <v>134</v>
      </c>
      <c r="C26" s="45">
        <v>11200.8</v>
      </c>
      <c r="D26" s="45">
        <v>11200.8</v>
      </c>
      <c r="E26" s="45">
        <v>11200.8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 ht="21" customHeight="1">
      <c r="A27" s="86" t="s">
        <v>135</v>
      </c>
      <c r="B27" s="86" t="s">
        <v>136</v>
      </c>
      <c r="C27" s="45">
        <v>243983.28</v>
      </c>
      <c r="D27" s="45">
        <v>243983.28</v>
      </c>
      <c r="E27" s="45">
        <v>243983.28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 ht="21" customHeight="1">
      <c r="A28" s="87" t="s">
        <v>137</v>
      </c>
      <c r="B28" s="87" t="s">
        <v>138</v>
      </c>
      <c r="C28" s="45">
        <v>243983.28</v>
      </c>
      <c r="D28" s="45">
        <v>243983.28</v>
      </c>
      <c r="E28" s="45">
        <v>243983.28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ht="21" customHeight="1">
      <c r="A29" s="88" t="s">
        <v>139</v>
      </c>
      <c r="B29" s="88" t="s">
        <v>140</v>
      </c>
      <c r="C29" s="45">
        <v>243983.28</v>
      </c>
      <c r="D29" s="45">
        <v>4558666.9400000004</v>
      </c>
      <c r="E29" s="45">
        <v>243983.28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spans="1:15" ht="21" customHeight="1">
      <c r="A30" s="122" t="s">
        <v>54</v>
      </c>
      <c r="B30" s="123"/>
      <c r="C30" s="45">
        <v>4558666.9400000004</v>
      </c>
      <c r="D30" s="45">
        <v>4558666.9400000004</v>
      </c>
      <c r="E30" s="45">
        <v>3146666.94</v>
      </c>
      <c r="F30" s="45">
        <v>1412000</v>
      </c>
      <c r="G30" s="45"/>
      <c r="H30" s="45"/>
      <c r="I30" s="45"/>
      <c r="J30" s="45"/>
      <c r="K30" s="45"/>
      <c r="L30" s="45"/>
      <c r="M30" s="45"/>
      <c r="N30" s="45"/>
      <c r="O30" s="45"/>
    </row>
  </sheetData>
  <mergeCells count="12">
    <mergeCell ref="A30:B30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1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A1:D34"/>
  <sheetViews>
    <sheetView showGridLines="0" showZeros="0" workbookViewId="0">
      <selection activeCell="D24" sqref="D24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24"/>
      <c r="B1" s="26"/>
      <c r="C1" s="26"/>
      <c r="D1" s="26" t="s">
        <v>141</v>
      </c>
    </row>
    <row r="2" spans="1:4" ht="41.25" customHeight="1">
      <c r="A2" s="93" t="str">
        <f>"2025"&amp;"年部门财政拨款收支预算总表"</f>
        <v>2025年部门财政拨款收支预算总表</v>
      </c>
      <c r="B2" s="94"/>
      <c r="C2" s="94"/>
      <c r="D2" s="94"/>
    </row>
    <row r="3" spans="1:4" ht="17.25" customHeight="1">
      <c r="A3" s="95" t="str">
        <f>"单位名称："&amp;"中国共产党嵩明县委员会统一战线工作部"</f>
        <v>单位名称：中国共产党嵩明县委员会统一战线工作部</v>
      </c>
      <c r="B3" s="96"/>
      <c r="D3" s="26" t="s">
        <v>1</v>
      </c>
    </row>
    <row r="4" spans="1:4" ht="17.25" customHeight="1">
      <c r="A4" s="97" t="s">
        <v>2</v>
      </c>
      <c r="B4" s="98"/>
      <c r="C4" s="97" t="s">
        <v>3</v>
      </c>
      <c r="D4" s="98"/>
    </row>
    <row r="5" spans="1:4" ht="18.75" customHeight="1">
      <c r="A5" s="81" t="s">
        <v>4</v>
      </c>
      <c r="B5" s="81" t="s">
        <v>5</v>
      </c>
      <c r="C5" s="81" t="s">
        <v>6</v>
      </c>
      <c r="D5" s="81" t="s">
        <v>5</v>
      </c>
    </row>
    <row r="6" spans="1:4" ht="16.5" customHeight="1">
      <c r="A6" s="82" t="s">
        <v>142</v>
      </c>
      <c r="B6" s="58">
        <v>4558666.9400000004</v>
      </c>
      <c r="C6" s="82" t="s">
        <v>143</v>
      </c>
      <c r="D6" s="58">
        <v>4558666.9400000004</v>
      </c>
    </row>
    <row r="7" spans="1:4" ht="16.5" customHeight="1">
      <c r="A7" s="82" t="s">
        <v>144</v>
      </c>
      <c r="B7" s="58">
        <v>4558666.9400000004</v>
      </c>
      <c r="C7" s="82" t="s">
        <v>145</v>
      </c>
      <c r="D7" s="58">
        <v>3587573</v>
      </c>
    </row>
    <row r="8" spans="1:4" ht="16.5" customHeight="1">
      <c r="A8" s="82" t="s">
        <v>146</v>
      </c>
      <c r="B8" s="45"/>
      <c r="C8" s="82" t="s">
        <v>147</v>
      </c>
      <c r="D8" s="58"/>
    </row>
    <row r="9" spans="1:4" ht="16.5" customHeight="1">
      <c r="A9" s="82" t="s">
        <v>148</v>
      </c>
      <c r="B9" s="45"/>
      <c r="C9" s="82" t="s">
        <v>149</v>
      </c>
      <c r="D9" s="58"/>
    </row>
    <row r="10" spans="1:4" ht="16.5" customHeight="1">
      <c r="A10" s="82" t="s">
        <v>150</v>
      </c>
      <c r="B10" s="45"/>
      <c r="C10" s="82" t="s">
        <v>151</v>
      </c>
      <c r="D10" s="58"/>
    </row>
    <row r="11" spans="1:4" ht="16.5" customHeight="1">
      <c r="A11" s="82" t="s">
        <v>144</v>
      </c>
      <c r="B11" s="45"/>
      <c r="C11" s="82" t="s">
        <v>152</v>
      </c>
      <c r="D11" s="58"/>
    </row>
    <row r="12" spans="1:4" ht="16.5" customHeight="1">
      <c r="A12" s="77" t="s">
        <v>146</v>
      </c>
      <c r="B12" s="45"/>
      <c r="C12" s="40" t="s">
        <v>153</v>
      </c>
      <c r="D12" s="58"/>
    </row>
    <row r="13" spans="1:4" ht="16.5" customHeight="1">
      <c r="A13" s="77" t="s">
        <v>148</v>
      </c>
      <c r="B13" s="45"/>
      <c r="C13" s="40" t="s">
        <v>154</v>
      </c>
      <c r="D13" s="58"/>
    </row>
    <row r="14" spans="1:4" ht="16.5" customHeight="1">
      <c r="A14" s="83"/>
      <c r="B14" s="45"/>
      <c r="C14" s="40" t="s">
        <v>155</v>
      </c>
      <c r="D14" s="58">
        <v>465733.97</v>
      </c>
    </row>
    <row r="15" spans="1:4" ht="16.5" customHeight="1">
      <c r="A15" s="83"/>
      <c r="B15" s="45"/>
      <c r="C15" s="40" t="s">
        <v>156</v>
      </c>
      <c r="D15" s="58">
        <v>261376.69</v>
      </c>
    </row>
    <row r="16" spans="1:4" ht="16.5" customHeight="1">
      <c r="A16" s="83"/>
      <c r="B16" s="45"/>
      <c r="C16" s="40" t="s">
        <v>157</v>
      </c>
      <c r="D16" s="58"/>
    </row>
    <row r="17" spans="1:4" ht="16.5" customHeight="1">
      <c r="A17" s="83"/>
      <c r="B17" s="45"/>
      <c r="C17" s="40" t="s">
        <v>158</v>
      </c>
      <c r="D17" s="58"/>
    </row>
    <row r="18" spans="1:4" ht="16.5" customHeight="1">
      <c r="A18" s="83"/>
      <c r="B18" s="45"/>
      <c r="C18" s="40" t="s">
        <v>159</v>
      </c>
      <c r="D18" s="58"/>
    </row>
    <row r="19" spans="1:4" ht="16.5" customHeight="1">
      <c r="A19" s="83"/>
      <c r="B19" s="45"/>
      <c r="C19" s="40" t="s">
        <v>160</v>
      </c>
      <c r="D19" s="58"/>
    </row>
    <row r="20" spans="1:4" ht="16.5" customHeight="1">
      <c r="A20" s="83"/>
      <c r="B20" s="45"/>
      <c r="C20" s="40" t="s">
        <v>161</v>
      </c>
      <c r="D20" s="58"/>
    </row>
    <row r="21" spans="1:4" ht="16.5" customHeight="1">
      <c r="A21" s="83"/>
      <c r="B21" s="45"/>
      <c r="C21" s="40" t="s">
        <v>162</v>
      </c>
      <c r="D21" s="58"/>
    </row>
    <row r="22" spans="1:4" ht="16.5" customHeight="1">
      <c r="A22" s="83"/>
      <c r="B22" s="45"/>
      <c r="C22" s="40" t="s">
        <v>163</v>
      </c>
      <c r="D22" s="58"/>
    </row>
    <row r="23" spans="1:4" ht="16.5" customHeight="1">
      <c r="A23" s="83"/>
      <c r="B23" s="45"/>
      <c r="C23" s="40" t="s">
        <v>164</v>
      </c>
      <c r="D23" s="58"/>
    </row>
    <row r="24" spans="1:4" ht="16.5" customHeight="1">
      <c r="A24" s="83"/>
      <c r="B24" s="45"/>
      <c r="C24" s="40" t="s">
        <v>165</v>
      </c>
      <c r="D24" s="58"/>
    </row>
    <row r="25" spans="1:4" ht="16.5" customHeight="1">
      <c r="A25" s="83"/>
      <c r="B25" s="45"/>
      <c r="C25" s="40" t="s">
        <v>166</v>
      </c>
      <c r="D25" s="58">
        <v>243983.28</v>
      </c>
    </row>
    <row r="26" spans="1:4" ht="16.5" customHeight="1">
      <c r="A26" s="83"/>
      <c r="B26" s="45"/>
      <c r="C26" s="40" t="s">
        <v>167</v>
      </c>
      <c r="D26" s="58"/>
    </row>
    <row r="27" spans="1:4" ht="16.5" customHeight="1">
      <c r="A27" s="83"/>
      <c r="B27" s="45"/>
      <c r="C27" s="40" t="s">
        <v>168</v>
      </c>
      <c r="D27" s="58"/>
    </row>
    <row r="28" spans="1:4" ht="16.5" customHeight="1">
      <c r="A28" s="83"/>
      <c r="B28" s="45"/>
      <c r="C28" s="40" t="s">
        <v>169</v>
      </c>
      <c r="D28" s="58"/>
    </row>
    <row r="29" spans="1:4" ht="16.5" customHeight="1">
      <c r="A29" s="83"/>
      <c r="B29" s="45"/>
      <c r="C29" s="40" t="s">
        <v>170</v>
      </c>
      <c r="D29" s="58"/>
    </row>
    <row r="30" spans="1:4" ht="16.5" customHeight="1">
      <c r="A30" s="83"/>
      <c r="B30" s="45"/>
      <c r="C30" s="40" t="s">
        <v>171</v>
      </c>
      <c r="D30" s="58"/>
    </row>
    <row r="31" spans="1:4" ht="16.5" customHeight="1">
      <c r="A31" s="83"/>
      <c r="B31" s="45"/>
      <c r="C31" s="77" t="s">
        <v>172</v>
      </c>
      <c r="D31" s="58"/>
    </row>
    <row r="32" spans="1:4" ht="16.5" customHeight="1">
      <c r="A32" s="83"/>
      <c r="C32" s="77" t="s">
        <v>173</v>
      </c>
      <c r="D32" s="58"/>
    </row>
    <row r="33" spans="1:4" ht="16.5" customHeight="1">
      <c r="A33" s="83"/>
      <c r="B33" s="45"/>
      <c r="C33" s="16" t="s">
        <v>174</v>
      </c>
      <c r="D33" s="58"/>
    </row>
    <row r="34" spans="1:4" ht="15" customHeight="1">
      <c r="A34" s="84" t="s">
        <v>50</v>
      </c>
      <c r="B34" s="58">
        <v>4558666.9400000004</v>
      </c>
      <c r="C34" s="84" t="s">
        <v>51</v>
      </c>
      <c r="D34" s="58">
        <v>4558666.9400000004</v>
      </c>
    </row>
  </sheetData>
  <mergeCells count="4">
    <mergeCell ref="A2:D2"/>
    <mergeCell ref="A3:B3"/>
    <mergeCell ref="A4:B4"/>
    <mergeCell ref="C4:D4"/>
  </mergeCells>
  <phoneticPr fontId="1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A1:G30"/>
  <sheetViews>
    <sheetView showZeros="0" topLeftCell="B2" workbookViewId="0">
      <selection activeCell="F35" sqref="F35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73"/>
      <c r="F1" s="79"/>
      <c r="G1" s="74" t="s">
        <v>175</v>
      </c>
    </row>
    <row r="2" spans="1:7" ht="41.25" customHeight="1">
      <c r="A2" s="129" t="str">
        <f>"2025"&amp;"年一般公共预算支出预算表（按功能科目分类）"</f>
        <v>2025年一般公共预算支出预算表（按功能科目分类）</v>
      </c>
      <c r="B2" s="129"/>
      <c r="C2" s="129"/>
      <c r="D2" s="129"/>
      <c r="E2" s="129"/>
      <c r="F2" s="129"/>
      <c r="G2" s="129"/>
    </row>
    <row r="3" spans="1:7" ht="18" customHeight="1">
      <c r="A3" s="3" t="str">
        <f>"单位名称："&amp;"中国共产党嵩明县委员会统一战线工作部"</f>
        <v>单位名称：中国共产党嵩明县委员会统一战线工作部</v>
      </c>
      <c r="F3" s="68"/>
      <c r="G3" s="74" t="s">
        <v>1</v>
      </c>
    </row>
    <row r="4" spans="1:7" ht="20.25" customHeight="1">
      <c r="A4" s="130" t="s">
        <v>176</v>
      </c>
      <c r="B4" s="131"/>
      <c r="C4" s="137" t="s">
        <v>54</v>
      </c>
      <c r="D4" s="132" t="s">
        <v>76</v>
      </c>
      <c r="E4" s="133"/>
      <c r="F4" s="134"/>
      <c r="G4" s="139" t="s">
        <v>77</v>
      </c>
    </row>
    <row r="5" spans="1:7" ht="20.25" customHeight="1">
      <c r="A5" s="80" t="s">
        <v>73</v>
      </c>
      <c r="B5" s="80" t="s">
        <v>74</v>
      </c>
      <c r="C5" s="138"/>
      <c r="D5" s="69" t="s">
        <v>56</v>
      </c>
      <c r="E5" s="69" t="s">
        <v>177</v>
      </c>
      <c r="F5" s="69" t="s">
        <v>178</v>
      </c>
      <c r="G5" s="140"/>
    </row>
    <row r="6" spans="1:7" ht="15" customHeight="1">
      <c r="A6" s="35" t="s">
        <v>83</v>
      </c>
      <c r="B6" s="35">
        <v>2</v>
      </c>
      <c r="C6" s="35" t="s">
        <v>84</v>
      </c>
      <c r="D6" s="35" t="s">
        <v>85</v>
      </c>
      <c r="E6" s="35" t="s">
        <v>86</v>
      </c>
      <c r="F6" s="35" t="s">
        <v>87</v>
      </c>
      <c r="G6" s="35" t="s">
        <v>88</v>
      </c>
    </row>
    <row r="7" spans="1:7" ht="18" customHeight="1">
      <c r="A7" s="16" t="s">
        <v>97</v>
      </c>
      <c r="B7" s="16" t="s">
        <v>98</v>
      </c>
      <c r="C7" s="45">
        <v>3587573</v>
      </c>
      <c r="D7" s="45">
        <v>2175573</v>
      </c>
      <c r="E7" s="45">
        <v>1918178</v>
      </c>
      <c r="F7" s="45">
        <v>257395</v>
      </c>
      <c r="G7" s="45">
        <v>1412000</v>
      </c>
    </row>
    <row r="8" spans="1:7" ht="18" customHeight="1">
      <c r="A8" s="71" t="s">
        <v>99</v>
      </c>
      <c r="B8" s="71" t="s">
        <v>100</v>
      </c>
      <c r="C8" s="45">
        <v>882000</v>
      </c>
      <c r="D8" s="45"/>
      <c r="E8" s="45"/>
      <c r="F8" s="45"/>
      <c r="G8" s="45">
        <v>882000</v>
      </c>
    </row>
    <row r="9" spans="1:7" ht="18" customHeight="1">
      <c r="A9" s="72" t="s">
        <v>101</v>
      </c>
      <c r="B9" s="72" t="s">
        <v>102</v>
      </c>
      <c r="C9" s="45">
        <v>882000</v>
      </c>
      <c r="D9" s="45"/>
      <c r="E9" s="45"/>
      <c r="F9" s="45"/>
      <c r="G9" s="45">
        <v>882000</v>
      </c>
    </row>
    <row r="10" spans="1:7" ht="18" customHeight="1">
      <c r="A10" s="71" t="s">
        <v>103</v>
      </c>
      <c r="B10" s="71" t="s">
        <v>104</v>
      </c>
      <c r="C10" s="45">
        <v>2705573</v>
      </c>
      <c r="D10" s="45">
        <v>2175573</v>
      </c>
      <c r="E10" s="45">
        <v>1918178</v>
      </c>
      <c r="F10" s="45">
        <v>257395</v>
      </c>
      <c r="G10" s="45">
        <v>530000</v>
      </c>
    </row>
    <row r="11" spans="1:7" ht="18" customHeight="1">
      <c r="A11" s="72" t="s">
        <v>105</v>
      </c>
      <c r="B11" s="72" t="s">
        <v>102</v>
      </c>
      <c r="C11" s="45">
        <v>2191864</v>
      </c>
      <c r="D11" s="45">
        <v>1661864</v>
      </c>
      <c r="E11" s="45">
        <v>1450395</v>
      </c>
      <c r="F11" s="45">
        <v>211469</v>
      </c>
      <c r="G11" s="45">
        <v>530000</v>
      </c>
    </row>
    <row r="12" spans="1:7" ht="18" customHeight="1">
      <c r="A12" s="72" t="s">
        <v>106</v>
      </c>
      <c r="B12" s="72" t="s">
        <v>107</v>
      </c>
      <c r="C12" s="45">
        <v>513709</v>
      </c>
      <c r="D12" s="45">
        <v>513709</v>
      </c>
      <c r="E12" s="45">
        <v>467783</v>
      </c>
      <c r="F12" s="45">
        <v>45926</v>
      </c>
      <c r="G12" s="45"/>
    </row>
    <row r="13" spans="1:7" ht="18" customHeight="1">
      <c r="A13" s="16" t="s">
        <v>108</v>
      </c>
      <c r="B13" s="16" t="s">
        <v>109</v>
      </c>
      <c r="C13" s="45">
        <v>465733.97</v>
      </c>
      <c r="D13" s="45">
        <v>465733.97</v>
      </c>
      <c r="E13" s="45">
        <v>457733.97</v>
      </c>
      <c r="F13" s="45">
        <v>8000</v>
      </c>
      <c r="G13" s="45"/>
    </row>
    <row r="14" spans="1:7" ht="18" customHeight="1">
      <c r="A14" s="71" t="s">
        <v>110</v>
      </c>
      <c r="B14" s="71" t="s">
        <v>111</v>
      </c>
      <c r="C14" s="45">
        <v>453361</v>
      </c>
      <c r="D14" s="45">
        <v>453361</v>
      </c>
      <c r="E14" s="45">
        <v>445361</v>
      </c>
      <c r="F14" s="45">
        <v>8000</v>
      </c>
      <c r="G14" s="45"/>
    </row>
    <row r="15" spans="1:7" ht="18" customHeight="1">
      <c r="A15" s="72" t="s">
        <v>112</v>
      </c>
      <c r="B15" s="72" t="s">
        <v>113</v>
      </c>
      <c r="C15" s="45">
        <v>181058</v>
      </c>
      <c r="D15" s="45">
        <v>181058</v>
      </c>
      <c r="E15" s="45">
        <v>173058</v>
      </c>
      <c r="F15" s="45">
        <v>8000</v>
      </c>
      <c r="G15" s="45"/>
    </row>
    <row r="16" spans="1:7" ht="18" customHeight="1">
      <c r="A16" s="72" t="s">
        <v>114</v>
      </c>
      <c r="B16" s="72" t="s">
        <v>115</v>
      </c>
      <c r="C16" s="45">
        <v>272303</v>
      </c>
      <c r="D16" s="45">
        <v>272303</v>
      </c>
      <c r="E16" s="45">
        <v>272303</v>
      </c>
      <c r="F16" s="45"/>
      <c r="G16" s="45"/>
    </row>
    <row r="17" spans="1:7" ht="18" customHeight="1">
      <c r="A17" s="71" t="s">
        <v>116</v>
      </c>
      <c r="B17" s="71" t="s">
        <v>117</v>
      </c>
      <c r="C17" s="45">
        <v>7410</v>
      </c>
      <c r="D17" s="45"/>
      <c r="E17" s="45">
        <v>7410</v>
      </c>
      <c r="F17" s="45"/>
      <c r="G17" s="45"/>
    </row>
    <row r="18" spans="1:7" ht="18" customHeight="1">
      <c r="A18" s="72" t="s">
        <v>118</v>
      </c>
      <c r="B18" s="72" t="s">
        <v>119</v>
      </c>
      <c r="C18" s="45">
        <v>7410</v>
      </c>
      <c r="D18" s="45">
        <v>7410</v>
      </c>
      <c r="E18" s="45">
        <v>7410</v>
      </c>
      <c r="F18" s="45"/>
      <c r="G18" s="45"/>
    </row>
    <row r="19" spans="1:7" ht="18" customHeight="1">
      <c r="A19" s="71" t="s">
        <v>120</v>
      </c>
      <c r="B19" s="71" t="s">
        <v>121</v>
      </c>
      <c r="C19" s="45">
        <v>4962.97</v>
      </c>
      <c r="D19" s="45">
        <v>4962.97</v>
      </c>
      <c r="E19" s="45">
        <v>4962.97</v>
      </c>
      <c r="F19" s="45"/>
      <c r="G19" s="45"/>
    </row>
    <row r="20" spans="1:7" ht="18" customHeight="1">
      <c r="A20" s="72" t="s">
        <v>122</v>
      </c>
      <c r="B20" s="72" t="s">
        <v>121</v>
      </c>
      <c r="C20" s="45">
        <v>4962.97</v>
      </c>
      <c r="D20" s="45">
        <v>4962.97</v>
      </c>
      <c r="E20" s="45">
        <v>4962.97</v>
      </c>
      <c r="F20" s="45"/>
      <c r="G20" s="45"/>
    </row>
    <row r="21" spans="1:7" ht="18" customHeight="1">
      <c r="A21" s="16" t="s">
        <v>123</v>
      </c>
      <c r="B21" s="16" t="s">
        <v>124</v>
      </c>
      <c r="C21" s="45">
        <v>261376.69</v>
      </c>
      <c r="D21" s="45">
        <v>261376.69</v>
      </c>
      <c r="E21" s="45">
        <v>261376.69</v>
      </c>
      <c r="F21" s="45"/>
      <c r="G21" s="45"/>
    </row>
    <row r="22" spans="1:7" ht="18" customHeight="1">
      <c r="A22" s="71" t="s">
        <v>125</v>
      </c>
      <c r="B22" s="71" t="s">
        <v>126</v>
      </c>
      <c r="C22" s="45">
        <v>261376.69</v>
      </c>
      <c r="D22" s="45">
        <v>261376.69</v>
      </c>
      <c r="E22" s="45">
        <v>261376.69</v>
      </c>
      <c r="F22" s="45"/>
      <c r="G22" s="45"/>
    </row>
    <row r="23" spans="1:7" ht="18" customHeight="1">
      <c r="A23" s="72" t="s">
        <v>127</v>
      </c>
      <c r="B23" s="72" t="s">
        <v>128</v>
      </c>
      <c r="C23" s="45">
        <v>134325.91</v>
      </c>
      <c r="D23" s="45">
        <v>134325.91</v>
      </c>
      <c r="E23" s="45">
        <v>134325.91</v>
      </c>
      <c r="F23" s="45"/>
      <c r="G23" s="45"/>
    </row>
    <row r="24" spans="1:7" ht="18" customHeight="1">
      <c r="A24" s="72" t="s">
        <v>129</v>
      </c>
      <c r="B24" s="72" t="s">
        <v>130</v>
      </c>
      <c r="C24" s="45">
        <v>33155.279999999999</v>
      </c>
      <c r="D24" s="45">
        <v>33155.279999999999</v>
      </c>
      <c r="E24" s="45">
        <v>33155.279999999999</v>
      </c>
      <c r="F24" s="45"/>
      <c r="G24" s="45"/>
    </row>
    <row r="25" spans="1:7" ht="18" customHeight="1">
      <c r="A25" s="72" t="s">
        <v>131</v>
      </c>
      <c r="B25" s="72" t="s">
        <v>132</v>
      </c>
      <c r="C25" s="45">
        <v>82694.7</v>
      </c>
      <c r="D25" s="45">
        <v>82694.7</v>
      </c>
      <c r="E25" s="45">
        <v>82694.7</v>
      </c>
      <c r="F25" s="45"/>
      <c r="G25" s="45"/>
    </row>
    <row r="26" spans="1:7" ht="18" customHeight="1">
      <c r="A26" s="72" t="s">
        <v>133</v>
      </c>
      <c r="B26" s="72" t="s">
        <v>134</v>
      </c>
      <c r="C26" s="45">
        <v>11200.8</v>
      </c>
      <c r="D26" s="45">
        <v>11200.8</v>
      </c>
      <c r="E26" s="45">
        <v>11200.8</v>
      </c>
      <c r="F26" s="45"/>
      <c r="G26" s="45"/>
    </row>
    <row r="27" spans="1:7" ht="18" customHeight="1">
      <c r="A27" s="16" t="s">
        <v>135</v>
      </c>
      <c r="B27" s="16" t="s">
        <v>136</v>
      </c>
      <c r="C27" s="45">
        <v>243983.28</v>
      </c>
      <c r="D27" s="45">
        <v>243983.28</v>
      </c>
      <c r="E27" s="45">
        <v>243983.28</v>
      </c>
      <c r="F27" s="45"/>
      <c r="G27" s="45"/>
    </row>
    <row r="28" spans="1:7" ht="18" customHeight="1">
      <c r="A28" s="71" t="s">
        <v>137</v>
      </c>
      <c r="B28" s="71" t="s">
        <v>138</v>
      </c>
      <c r="C28" s="45">
        <v>243983.28</v>
      </c>
      <c r="D28" s="45">
        <v>243983.28</v>
      </c>
      <c r="E28" s="45">
        <v>243983.28</v>
      </c>
      <c r="F28" s="45"/>
      <c r="G28" s="45"/>
    </row>
    <row r="29" spans="1:7" ht="18" customHeight="1">
      <c r="A29" s="72" t="s">
        <v>139</v>
      </c>
      <c r="B29" s="71" t="s">
        <v>140</v>
      </c>
      <c r="C29" s="45">
        <v>243983.28</v>
      </c>
      <c r="D29" s="45">
        <v>4558666.9400000004</v>
      </c>
      <c r="E29" s="45">
        <v>243983.28</v>
      </c>
      <c r="F29" s="45"/>
      <c r="G29" s="45"/>
    </row>
    <row r="30" spans="1:7" ht="18" customHeight="1">
      <c r="A30" s="135" t="s">
        <v>179</v>
      </c>
      <c r="B30" s="136" t="s">
        <v>179</v>
      </c>
      <c r="C30" s="45">
        <v>4558666.9400000004</v>
      </c>
      <c r="D30" s="45">
        <v>3146666.94</v>
      </c>
      <c r="E30" s="45">
        <v>2881271.94</v>
      </c>
      <c r="F30" s="45">
        <v>265395</v>
      </c>
      <c r="G30" s="45">
        <v>1412000</v>
      </c>
    </row>
  </sheetData>
  <mergeCells count="6">
    <mergeCell ref="A2:G2"/>
    <mergeCell ref="A4:B4"/>
    <mergeCell ref="D4:F4"/>
    <mergeCell ref="A30:B30"/>
    <mergeCell ref="C4:C5"/>
    <mergeCell ref="G4:G5"/>
  </mergeCells>
  <phoneticPr fontId="1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A1:F31"/>
  <sheetViews>
    <sheetView showZeros="0" workbookViewId="0">
      <selection activeCell="D16" sqref="D16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25"/>
      <c r="B1" s="25"/>
      <c r="C1" s="25"/>
      <c r="D1" s="25"/>
      <c r="E1" s="24"/>
      <c r="F1" s="78" t="s">
        <v>180</v>
      </c>
    </row>
    <row r="2" spans="1:6" ht="41.25" customHeight="1">
      <c r="A2" s="141" t="str">
        <f>"2025"&amp;"年一般公共预算“三公”经费支出预算表"</f>
        <v>2025年一般公共预算“三公”经费支出预算表</v>
      </c>
      <c r="B2" s="142"/>
      <c r="C2" s="142"/>
      <c r="D2" s="142"/>
      <c r="E2" s="143"/>
      <c r="F2" s="142"/>
    </row>
    <row r="3" spans="1:6" ht="14.25" customHeight="1">
      <c r="A3" s="144" t="str">
        <f>"单位名称："&amp;"中国共产党嵩明县委员会统一战线工作部"</f>
        <v>单位名称：中国共产党嵩明县委员会统一战线工作部</v>
      </c>
      <c r="B3" s="145"/>
      <c r="D3" s="25"/>
      <c r="E3" s="24"/>
      <c r="F3" s="37" t="s">
        <v>1</v>
      </c>
    </row>
    <row r="4" spans="1:6" ht="27" customHeight="1">
      <c r="A4" s="146" t="s">
        <v>181</v>
      </c>
      <c r="B4" s="146" t="s">
        <v>182</v>
      </c>
      <c r="C4" s="106" t="s">
        <v>183</v>
      </c>
      <c r="D4" s="146"/>
      <c r="E4" s="147"/>
      <c r="F4" s="146" t="s">
        <v>184</v>
      </c>
    </row>
    <row r="5" spans="1:6" ht="28.5" customHeight="1">
      <c r="A5" s="148"/>
      <c r="B5" s="149"/>
      <c r="C5" s="27" t="s">
        <v>56</v>
      </c>
      <c r="D5" s="27" t="s">
        <v>185</v>
      </c>
      <c r="E5" s="27" t="s">
        <v>186</v>
      </c>
      <c r="F5" s="150"/>
    </row>
    <row r="6" spans="1:6" ht="17.25" customHeight="1">
      <c r="A6" s="31" t="s">
        <v>83</v>
      </c>
      <c r="B6" s="31">
        <v>2</v>
      </c>
      <c r="C6" s="31" t="s">
        <v>84</v>
      </c>
      <c r="D6" s="31" t="s">
        <v>85</v>
      </c>
      <c r="E6" s="31" t="s">
        <v>86</v>
      </c>
      <c r="F6" s="31" t="s">
        <v>87</v>
      </c>
    </row>
    <row r="7" spans="1:6" ht="17.25" customHeight="1">
      <c r="A7" s="45">
        <v>31250</v>
      </c>
      <c r="B7" s="45"/>
      <c r="C7" s="45">
        <v>24250</v>
      </c>
      <c r="D7" s="45"/>
      <c r="E7" s="45">
        <v>24250</v>
      </c>
      <c r="F7" s="45">
        <v>7000</v>
      </c>
    </row>
    <row r="31" ht="13.5"/>
  </sheetData>
  <mergeCells count="6">
    <mergeCell ref="A2:F2"/>
    <mergeCell ref="A3:B3"/>
    <mergeCell ref="C4:E4"/>
    <mergeCell ref="A4:A5"/>
    <mergeCell ref="B4:B5"/>
    <mergeCell ref="F4:F5"/>
  </mergeCells>
  <phoneticPr fontId="15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A1:X71"/>
  <sheetViews>
    <sheetView showZeros="0" topLeftCell="A2" workbookViewId="0">
      <selection activeCell="D36" sqref="D36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34.125" customWidth="1"/>
    <col min="7" max="7" width="10.25" customWidth="1"/>
    <col min="8" max="8" width="23" customWidth="1"/>
    <col min="9" max="24" width="18.75" customWidth="1"/>
  </cols>
  <sheetData>
    <row r="1" spans="1:24" ht="13.5" customHeight="1">
      <c r="B1" s="73"/>
      <c r="C1" s="75"/>
      <c r="E1" s="76"/>
      <c r="F1" s="76"/>
      <c r="G1" s="76"/>
      <c r="H1" s="76"/>
      <c r="I1" s="47"/>
      <c r="J1" s="47"/>
      <c r="K1" s="47"/>
      <c r="L1" s="47"/>
      <c r="M1" s="47"/>
      <c r="N1" s="47"/>
      <c r="R1" s="47"/>
      <c r="V1" s="75"/>
      <c r="X1" s="2" t="s">
        <v>187</v>
      </c>
    </row>
    <row r="2" spans="1:24" ht="45.75" customHeight="1">
      <c r="A2" s="151" t="str">
        <f>"2025"&amp;"年部门基本支出预算表"</f>
        <v>2025年部门基本支出预算表</v>
      </c>
      <c r="B2" s="152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2"/>
      <c r="P2" s="152"/>
      <c r="Q2" s="152"/>
      <c r="R2" s="151"/>
      <c r="S2" s="151"/>
      <c r="T2" s="151"/>
      <c r="U2" s="151"/>
      <c r="V2" s="151"/>
      <c r="W2" s="151"/>
      <c r="X2" s="151"/>
    </row>
    <row r="3" spans="1:24" ht="18.75" customHeight="1">
      <c r="A3" s="153" t="str">
        <f>"单位名称："&amp;"中国共产党嵩明县委员会统一战线工作部"</f>
        <v>单位名称：中国共产党嵩明县委员会统一战线工作部</v>
      </c>
      <c r="B3" s="154"/>
      <c r="C3" s="155"/>
      <c r="D3" s="155"/>
      <c r="E3" s="155"/>
      <c r="F3" s="155"/>
      <c r="G3" s="155"/>
      <c r="H3" s="155"/>
      <c r="I3" s="48"/>
      <c r="J3" s="48"/>
      <c r="K3" s="48"/>
      <c r="L3" s="48"/>
      <c r="M3" s="48"/>
      <c r="N3" s="48"/>
      <c r="O3" s="4"/>
      <c r="P3" s="4"/>
      <c r="Q3" s="4"/>
      <c r="R3" s="48"/>
      <c r="V3" s="75"/>
      <c r="X3" s="2" t="s">
        <v>1</v>
      </c>
    </row>
    <row r="4" spans="1:24" ht="18" customHeight="1">
      <c r="A4" s="165" t="s">
        <v>188</v>
      </c>
      <c r="B4" s="165" t="s">
        <v>189</v>
      </c>
      <c r="C4" s="165" t="s">
        <v>190</v>
      </c>
      <c r="D4" s="165" t="s">
        <v>191</v>
      </c>
      <c r="E4" s="165" t="s">
        <v>192</v>
      </c>
      <c r="F4" s="165" t="s">
        <v>193</v>
      </c>
      <c r="G4" s="165" t="s">
        <v>194</v>
      </c>
      <c r="H4" s="165" t="s">
        <v>195</v>
      </c>
      <c r="I4" s="132" t="s">
        <v>196</v>
      </c>
      <c r="J4" s="156" t="s">
        <v>196</v>
      </c>
      <c r="K4" s="156"/>
      <c r="L4" s="156"/>
      <c r="M4" s="156"/>
      <c r="N4" s="156"/>
      <c r="O4" s="133"/>
      <c r="P4" s="133"/>
      <c r="Q4" s="133"/>
      <c r="R4" s="157" t="s">
        <v>60</v>
      </c>
      <c r="S4" s="156" t="s">
        <v>61</v>
      </c>
      <c r="T4" s="156"/>
      <c r="U4" s="156"/>
      <c r="V4" s="156"/>
      <c r="W4" s="156"/>
      <c r="X4" s="158"/>
    </row>
    <row r="5" spans="1:24" ht="18" customHeight="1">
      <c r="A5" s="166"/>
      <c r="B5" s="167"/>
      <c r="C5" s="169"/>
      <c r="D5" s="166"/>
      <c r="E5" s="166"/>
      <c r="F5" s="166"/>
      <c r="G5" s="166"/>
      <c r="H5" s="166"/>
      <c r="I5" s="137" t="s">
        <v>197</v>
      </c>
      <c r="J5" s="132" t="s">
        <v>57</v>
      </c>
      <c r="K5" s="156"/>
      <c r="L5" s="156"/>
      <c r="M5" s="156"/>
      <c r="N5" s="158"/>
      <c r="O5" s="159" t="s">
        <v>198</v>
      </c>
      <c r="P5" s="133"/>
      <c r="Q5" s="134"/>
      <c r="R5" s="165" t="s">
        <v>60</v>
      </c>
      <c r="S5" s="132" t="s">
        <v>61</v>
      </c>
      <c r="T5" s="157" t="s">
        <v>63</v>
      </c>
      <c r="U5" s="156" t="s">
        <v>61</v>
      </c>
      <c r="V5" s="157" t="s">
        <v>65</v>
      </c>
      <c r="W5" s="157" t="s">
        <v>66</v>
      </c>
      <c r="X5" s="160" t="s">
        <v>67</v>
      </c>
    </row>
    <row r="6" spans="1:24" ht="19.5" customHeight="1">
      <c r="A6" s="167"/>
      <c r="B6" s="167"/>
      <c r="C6" s="167"/>
      <c r="D6" s="167"/>
      <c r="E6" s="167"/>
      <c r="F6" s="167"/>
      <c r="G6" s="167"/>
      <c r="H6" s="167"/>
      <c r="I6" s="167"/>
      <c r="J6" s="170" t="s">
        <v>199</v>
      </c>
      <c r="K6" s="165" t="s">
        <v>200</v>
      </c>
      <c r="L6" s="165" t="s">
        <v>201</v>
      </c>
      <c r="M6" s="165" t="s">
        <v>202</v>
      </c>
      <c r="N6" s="165" t="s">
        <v>203</v>
      </c>
      <c r="O6" s="165" t="s">
        <v>57</v>
      </c>
      <c r="P6" s="165" t="s">
        <v>58</v>
      </c>
      <c r="Q6" s="165" t="s">
        <v>59</v>
      </c>
      <c r="R6" s="167"/>
      <c r="S6" s="165" t="s">
        <v>56</v>
      </c>
      <c r="T6" s="165" t="s">
        <v>63</v>
      </c>
      <c r="U6" s="165" t="s">
        <v>204</v>
      </c>
      <c r="V6" s="165" t="s">
        <v>65</v>
      </c>
      <c r="W6" s="165" t="s">
        <v>66</v>
      </c>
      <c r="X6" s="165" t="s">
        <v>67</v>
      </c>
    </row>
    <row r="7" spans="1:24" ht="37.5" customHeight="1">
      <c r="A7" s="168"/>
      <c r="B7" s="138"/>
      <c r="C7" s="168"/>
      <c r="D7" s="168"/>
      <c r="E7" s="168"/>
      <c r="F7" s="168"/>
      <c r="G7" s="168"/>
      <c r="H7" s="168"/>
      <c r="I7" s="168"/>
      <c r="J7" s="171" t="s">
        <v>56</v>
      </c>
      <c r="K7" s="172" t="s">
        <v>205</v>
      </c>
      <c r="L7" s="172" t="s">
        <v>201</v>
      </c>
      <c r="M7" s="172" t="s">
        <v>202</v>
      </c>
      <c r="N7" s="172" t="s">
        <v>203</v>
      </c>
      <c r="O7" s="172" t="s">
        <v>201</v>
      </c>
      <c r="P7" s="172" t="s">
        <v>202</v>
      </c>
      <c r="Q7" s="172" t="s">
        <v>203</v>
      </c>
      <c r="R7" s="172" t="s">
        <v>60</v>
      </c>
      <c r="S7" s="172" t="s">
        <v>56</v>
      </c>
      <c r="T7" s="172" t="s">
        <v>63</v>
      </c>
      <c r="U7" s="172" t="s">
        <v>204</v>
      </c>
      <c r="V7" s="172" t="s">
        <v>65</v>
      </c>
      <c r="W7" s="172" t="s">
        <v>66</v>
      </c>
      <c r="X7" s="172" t="s">
        <v>67</v>
      </c>
    </row>
    <row r="8" spans="1:24" ht="14.25" customHeight="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  <c r="T8" s="19">
        <v>20</v>
      </c>
      <c r="U8" s="19">
        <v>21</v>
      </c>
      <c r="V8" s="19">
        <v>22</v>
      </c>
      <c r="W8" s="19">
        <v>23</v>
      </c>
      <c r="X8" s="19">
        <v>24</v>
      </c>
    </row>
    <row r="9" spans="1:24" ht="20.25" customHeight="1">
      <c r="A9" s="77" t="s">
        <v>69</v>
      </c>
      <c r="B9" s="77" t="s">
        <v>71</v>
      </c>
      <c r="C9" s="77" t="s">
        <v>206</v>
      </c>
      <c r="D9" s="77" t="s">
        <v>207</v>
      </c>
      <c r="E9" s="77" t="s">
        <v>105</v>
      </c>
      <c r="F9" s="77" t="s">
        <v>102</v>
      </c>
      <c r="G9" s="77" t="s">
        <v>208</v>
      </c>
      <c r="H9" s="77" t="s">
        <v>209</v>
      </c>
      <c r="I9" s="45">
        <v>470100</v>
      </c>
      <c r="J9" s="45">
        <v>470100</v>
      </c>
      <c r="K9" s="45"/>
      <c r="L9" s="45"/>
      <c r="M9" s="58">
        <v>470100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ht="20.25" customHeight="1">
      <c r="A10" s="77" t="s">
        <v>69</v>
      </c>
      <c r="B10" s="77" t="s">
        <v>71</v>
      </c>
      <c r="C10" s="77" t="s">
        <v>206</v>
      </c>
      <c r="D10" s="77" t="s">
        <v>207</v>
      </c>
      <c r="E10" s="77" t="s">
        <v>105</v>
      </c>
      <c r="F10" s="77" t="s">
        <v>102</v>
      </c>
      <c r="G10" s="77" t="s">
        <v>210</v>
      </c>
      <c r="H10" s="77" t="s">
        <v>211</v>
      </c>
      <c r="I10" s="45">
        <v>664440</v>
      </c>
      <c r="J10" s="45">
        <v>664440</v>
      </c>
      <c r="K10" s="14"/>
      <c r="L10" s="14"/>
      <c r="M10" s="58">
        <v>664440</v>
      </c>
      <c r="N10" s="14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 ht="20.25" customHeight="1">
      <c r="A11" s="77" t="s">
        <v>69</v>
      </c>
      <c r="B11" s="77" t="s">
        <v>71</v>
      </c>
      <c r="C11" s="77" t="s">
        <v>206</v>
      </c>
      <c r="D11" s="77" t="s">
        <v>207</v>
      </c>
      <c r="E11" s="77" t="s">
        <v>105</v>
      </c>
      <c r="F11" s="77" t="s">
        <v>102</v>
      </c>
      <c r="G11" s="77" t="s">
        <v>212</v>
      </c>
      <c r="H11" s="77" t="s">
        <v>213</v>
      </c>
      <c r="I11" s="45">
        <v>39175</v>
      </c>
      <c r="J11" s="45">
        <v>39175</v>
      </c>
      <c r="K11" s="14"/>
      <c r="L11" s="14"/>
      <c r="M11" s="58">
        <v>39175</v>
      </c>
      <c r="N11" s="14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 ht="20.25" customHeight="1">
      <c r="A12" s="77" t="s">
        <v>69</v>
      </c>
      <c r="B12" s="77" t="s">
        <v>71</v>
      </c>
      <c r="C12" s="77" t="s">
        <v>214</v>
      </c>
      <c r="D12" s="77" t="s">
        <v>215</v>
      </c>
      <c r="E12" s="77" t="s">
        <v>106</v>
      </c>
      <c r="F12" s="77" t="s">
        <v>107</v>
      </c>
      <c r="G12" s="77" t="s">
        <v>208</v>
      </c>
      <c r="H12" s="77" t="s">
        <v>209</v>
      </c>
      <c r="I12" s="45">
        <v>160404</v>
      </c>
      <c r="J12" s="45">
        <v>160404</v>
      </c>
      <c r="K12" s="14"/>
      <c r="L12" s="14"/>
      <c r="M12" s="58">
        <v>160404</v>
      </c>
      <c r="N12" s="14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 ht="20.25" customHeight="1">
      <c r="A13" s="77" t="s">
        <v>69</v>
      </c>
      <c r="B13" s="77" t="s">
        <v>71</v>
      </c>
      <c r="C13" s="77" t="s">
        <v>214</v>
      </c>
      <c r="D13" s="77" t="s">
        <v>215</v>
      </c>
      <c r="E13" s="77" t="s">
        <v>106</v>
      </c>
      <c r="F13" s="77" t="s">
        <v>107</v>
      </c>
      <c r="G13" s="77" t="s">
        <v>210</v>
      </c>
      <c r="H13" s="77" t="s">
        <v>211</v>
      </c>
      <c r="I13" s="45">
        <v>13296</v>
      </c>
      <c r="J13" s="45">
        <v>13296</v>
      </c>
      <c r="K13" s="14"/>
      <c r="L13" s="14"/>
      <c r="M13" s="58">
        <v>13296</v>
      </c>
      <c r="N13" s="14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ht="20.25" customHeight="1">
      <c r="A14" s="77" t="s">
        <v>69</v>
      </c>
      <c r="B14" s="77" t="s">
        <v>71</v>
      </c>
      <c r="C14" s="77" t="s">
        <v>214</v>
      </c>
      <c r="D14" s="77" t="s">
        <v>215</v>
      </c>
      <c r="E14" s="77" t="s">
        <v>106</v>
      </c>
      <c r="F14" s="77" t="s">
        <v>107</v>
      </c>
      <c r="G14" s="77" t="s">
        <v>212</v>
      </c>
      <c r="H14" s="77" t="s">
        <v>213</v>
      </c>
      <c r="I14" s="45">
        <v>13367</v>
      </c>
      <c r="J14" s="45">
        <v>13367</v>
      </c>
      <c r="K14" s="14"/>
      <c r="L14" s="14"/>
      <c r="M14" s="58">
        <v>13367</v>
      </c>
      <c r="N14" s="14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ht="20.25" customHeight="1">
      <c r="A15" s="77" t="s">
        <v>69</v>
      </c>
      <c r="B15" s="77" t="s">
        <v>71</v>
      </c>
      <c r="C15" s="77" t="s">
        <v>214</v>
      </c>
      <c r="D15" s="77" t="s">
        <v>215</v>
      </c>
      <c r="E15" s="77" t="s">
        <v>106</v>
      </c>
      <c r="F15" s="77" t="s">
        <v>107</v>
      </c>
      <c r="G15" s="77" t="s">
        <v>216</v>
      </c>
      <c r="H15" s="77" t="s">
        <v>217</v>
      </c>
      <c r="I15" s="45">
        <v>48000</v>
      </c>
      <c r="J15" s="45">
        <v>48000</v>
      </c>
      <c r="K15" s="14"/>
      <c r="L15" s="14"/>
      <c r="M15" s="58">
        <v>48000</v>
      </c>
      <c r="N15" s="14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ht="20.25" customHeight="1">
      <c r="A16" s="77" t="s">
        <v>69</v>
      </c>
      <c r="B16" s="77" t="s">
        <v>71</v>
      </c>
      <c r="C16" s="77" t="s">
        <v>214</v>
      </c>
      <c r="D16" s="77" t="s">
        <v>215</v>
      </c>
      <c r="E16" s="77" t="s">
        <v>106</v>
      </c>
      <c r="F16" s="77" t="s">
        <v>107</v>
      </c>
      <c r="G16" s="77" t="s">
        <v>216</v>
      </c>
      <c r="H16" s="77" t="s">
        <v>217</v>
      </c>
      <c r="I16" s="45">
        <v>88080</v>
      </c>
      <c r="J16" s="45">
        <v>88080</v>
      </c>
      <c r="K16" s="14"/>
      <c r="L16" s="14"/>
      <c r="M16" s="58">
        <v>88080</v>
      </c>
      <c r="N16" s="14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ht="20.25" customHeight="1">
      <c r="A17" s="77" t="s">
        <v>69</v>
      </c>
      <c r="B17" s="77" t="s">
        <v>71</v>
      </c>
      <c r="C17" s="77" t="s">
        <v>214</v>
      </c>
      <c r="D17" s="77" t="s">
        <v>215</v>
      </c>
      <c r="E17" s="77" t="s">
        <v>106</v>
      </c>
      <c r="F17" s="77" t="s">
        <v>107</v>
      </c>
      <c r="G17" s="77" t="s">
        <v>216</v>
      </c>
      <c r="H17" s="77" t="s">
        <v>217</v>
      </c>
      <c r="I17" s="45">
        <v>45504</v>
      </c>
      <c r="J17" s="45">
        <v>45504</v>
      </c>
      <c r="K17" s="14"/>
      <c r="L17" s="14"/>
      <c r="M17" s="58">
        <v>45504</v>
      </c>
      <c r="N17" s="14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ht="20.25" customHeight="1">
      <c r="A18" s="77" t="s">
        <v>69</v>
      </c>
      <c r="B18" s="77" t="s">
        <v>71</v>
      </c>
      <c r="C18" s="77" t="s">
        <v>214</v>
      </c>
      <c r="D18" s="77" t="s">
        <v>215</v>
      </c>
      <c r="E18" s="77" t="s">
        <v>106</v>
      </c>
      <c r="F18" s="77" t="s">
        <v>107</v>
      </c>
      <c r="G18" s="77" t="s">
        <v>216</v>
      </c>
      <c r="H18" s="77" t="s">
        <v>217</v>
      </c>
      <c r="I18" s="45">
        <v>99132</v>
      </c>
      <c r="J18" s="45">
        <v>99132</v>
      </c>
      <c r="K18" s="14"/>
      <c r="L18" s="14"/>
      <c r="M18" s="58">
        <v>99132</v>
      </c>
      <c r="N18" s="14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ht="20.25" customHeight="1">
      <c r="A19" s="77" t="s">
        <v>69</v>
      </c>
      <c r="B19" s="77" t="s">
        <v>71</v>
      </c>
      <c r="C19" s="77" t="s">
        <v>218</v>
      </c>
      <c r="D19" s="77" t="s">
        <v>219</v>
      </c>
      <c r="E19" s="77" t="s">
        <v>114</v>
      </c>
      <c r="F19" s="77" t="s">
        <v>115</v>
      </c>
      <c r="G19" s="77" t="s">
        <v>220</v>
      </c>
      <c r="H19" s="77" t="s">
        <v>221</v>
      </c>
      <c r="I19" s="45">
        <v>272303</v>
      </c>
      <c r="J19" s="45">
        <v>272303</v>
      </c>
      <c r="K19" s="14"/>
      <c r="L19" s="14"/>
      <c r="M19" s="58">
        <v>272303</v>
      </c>
      <c r="N19" s="14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ht="20.25" customHeight="1">
      <c r="A20" s="77" t="s">
        <v>69</v>
      </c>
      <c r="B20" s="77" t="s">
        <v>71</v>
      </c>
      <c r="C20" s="77" t="s">
        <v>218</v>
      </c>
      <c r="D20" s="77" t="s">
        <v>219</v>
      </c>
      <c r="E20" s="77" t="s">
        <v>127</v>
      </c>
      <c r="F20" s="77" t="s">
        <v>128</v>
      </c>
      <c r="G20" s="77" t="s">
        <v>222</v>
      </c>
      <c r="H20" s="77" t="s">
        <v>223</v>
      </c>
      <c r="I20" s="45">
        <v>97502.35</v>
      </c>
      <c r="J20" s="45">
        <v>97502.35</v>
      </c>
      <c r="K20" s="14"/>
      <c r="L20" s="14"/>
      <c r="M20" s="58">
        <v>97502.35</v>
      </c>
      <c r="N20" s="14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ht="20.25" customHeight="1">
      <c r="A21" s="77" t="s">
        <v>69</v>
      </c>
      <c r="B21" s="77" t="s">
        <v>71</v>
      </c>
      <c r="C21" s="77" t="s">
        <v>218</v>
      </c>
      <c r="D21" s="77" t="s">
        <v>219</v>
      </c>
      <c r="E21" s="77" t="s">
        <v>127</v>
      </c>
      <c r="F21" s="77" t="s">
        <v>128</v>
      </c>
      <c r="G21" s="77" t="s">
        <v>222</v>
      </c>
      <c r="H21" s="77" t="s">
        <v>223</v>
      </c>
      <c r="I21" s="45">
        <v>36823.56</v>
      </c>
      <c r="J21" s="45">
        <v>36823.56</v>
      </c>
      <c r="K21" s="14"/>
      <c r="L21" s="14"/>
      <c r="M21" s="58">
        <v>36823.56</v>
      </c>
      <c r="N21" s="14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 ht="20.25" customHeight="1">
      <c r="A22" s="77" t="s">
        <v>69</v>
      </c>
      <c r="B22" s="77" t="s">
        <v>71</v>
      </c>
      <c r="C22" s="77" t="s">
        <v>218</v>
      </c>
      <c r="D22" s="77" t="s">
        <v>219</v>
      </c>
      <c r="E22" s="77" t="s">
        <v>129</v>
      </c>
      <c r="F22" s="77" t="s">
        <v>130</v>
      </c>
      <c r="G22" s="77" t="s">
        <v>222</v>
      </c>
      <c r="H22" s="77" t="s">
        <v>223</v>
      </c>
      <c r="I22" s="45">
        <v>33155.279999999999</v>
      </c>
      <c r="J22" s="45">
        <v>33155.279999999999</v>
      </c>
      <c r="K22" s="14"/>
      <c r="L22" s="14"/>
      <c r="M22" s="58">
        <v>33155.279999999999</v>
      </c>
      <c r="N22" s="14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ht="20.25" customHeight="1">
      <c r="A23" s="77" t="s">
        <v>69</v>
      </c>
      <c r="B23" s="77" t="s">
        <v>71</v>
      </c>
      <c r="C23" s="77" t="s">
        <v>218</v>
      </c>
      <c r="D23" s="77" t="s">
        <v>219</v>
      </c>
      <c r="E23" s="77" t="s">
        <v>131</v>
      </c>
      <c r="F23" s="77" t="s">
        <v>132</v>
      </c>
      <c r="G23" s="77" t="s">
        <v>224</v>
      </c>
      <c r="H23" s="77" t="s">
        <v>225</v>
      </c>
      <c r="I23" s="45">
        <v>20984.35</v>
      </c>
      <c r="J23" s="45">
        <v>20984.35</v>
      </c>
      <c r="K23" s="14"/>
      <c r="L23" s="14"/>
      <c r="M23" s="58">
        <v>20984.35</v>
      </c>
      <c r="N23" s="14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ht="20.25" customHeight="1">
      <c r="A24" s="77" t="s">
        <v>69</v>
      </c>
      <c r="B24" s="77" t="s">
        <v>71</v>
      </c>
      <c r="C24" s="77" t="s">
        <v>218</v>
      </c>
      <c r="D24" s="77" t="s">
        <v>219</v>
      </c>
      <c r="E24" s="77" t="s">
        <v>131</v>
      </c>
      <c r="F24" s="77" t="s">
        <v>132</v>
      </c>
      <c r="G24" s="77" t="s">
        <v>224</v>
      </c>
      <c r="H24" s="77" t="s">
        <v>225</v>
      </c>
      <c r="I24" s="45">
        <v>61710.35</v>
      </c>
      <c r="J24" s="45">
        <v>61710.35</v>
      </c>
      <c r="K24" s="14"/>
      <c r="L24" s="14"/>
      <c r="M24" s="58">
        <v>61710.35</v>
      </c>
      <c r="N24" s="14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ht="20.25" customHeight="1">
      <c r="A25" s="77" t="s">
        <v>69</v>
      </c>
      <c r="B25" s="77" t="s">
        <v>71</v>
      </c>
      <c r="C25" s="77" t="s">
        <v>218</v>
      </c>
      <c r="D25" s="77" t="s">
        <v>219</v>
      </c>
      <c r="E25" s="77" t="s">
        <v>122</v>
      </c>
      <c r="F25" s="77" t="s">
        <v>121</v>
      </c>
      <c r="G25" s="77" t="s">
        <v>226</v>
      </c>
      <c r="H25" s="77" t="s">
        <v>227</v>
      </c>
      <c r="I25" s="45">
        <v>4962.97</v>
      </c>
      <c r="J25" s="45">
        <v>4962.97</v>
      </c>
      <c r="K25" s="14"/>
      <c r="L25" s="14"/>
      <c r="M25" s="58">
        <v>4962.97</v>
      </c>
      <c r="N25" s="14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ht="20.25" customHeight="1">
      <c r="A26" s="77" t="s">
        <v>69</v>
      </c>
      <c r="B26" s="77" t="s">
        <v>71</v>
      </c>
      <c r="C26" s="77" t="s">
        <v>218</v>
      </c>
      <c r="D26" s="77" t="s">
        <v>219</v>
      </c>
      <c r="E26" s="77" t="s">
        <v>133</v>
      </c>
      <c r="F26" s="77" t="s">
        <v>134</v>
      </c>
      <c r="G26" s="77" t="s">
        <v>226</v>
      </c>
      <c r="H26" s="77" t="s">
        <v>227</v>
      </c>
      <c r="I26" s="45">
        <v>3450</v>
      </c>
      <c r="J26" s="45">
        <v>3450</v>
      </c>
      <c r="K26" s="14"/>
      <c r="L26" s="14"/>
      <c r="M26" s="58">
        <v>3450</v>
      </c>
      <c r="N26" s="14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ht="20.25" customHeight="1">
      <c r="A27" s="77" t="s">
        <v>69</v>
      </c>
      <c r="B27" s="77" t="s">
        <v>71</v>
      </c>
      <c r="C27" s="77" t="s">
        <v>218</v>
      </c>
      <c r="D27" s="77" t="s">
        <v>219</v>
      </c>
      <c r="E27" s="77" t="s">
        <v>133</v>
      </c>
      <c r="F27" s="77" t="s">
        <v>134</v>
      </c>
      <c r="G27" s="77" t="s">
        <v>226</v>
      </c>
      <c r="H27" s="77" t="s">
        <v>227</v>
      </c>
      <c r="I27" s="45">
        <v>2583.6</v>
      </c>
      <c r="J27" s="45">
        <v>2583.6</v>
      </c>
      <c r="K27" s="14"/>
      <c r="L27" s="14"/>
      <c r="M27" s="58">
        <v>2583.6</v>
      </c>
      <c r="N27" s="14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24" ht="20.25" customHeight="1">
      <c r="A28" s="77" t="s">
        <v>69</v>
      </c>
      <c r="B28" s="77" t="s">
        <v>71</v>
      </c>
      <c r="C28" s="77" t="s">
        <v>218</v>
      </c>
      <c r="D28" s="77" t="s">
        <v>219</v>
      </c>
      <c r="E28" s="77" t="s">
        <v>133</v>
      </c>
      <c r="F28" s="77" t="s">
        <v>134</v>
      </c>
      <c r="G28" s="77" t="s">
        <v>226</v>
      </c>
      <c r="H28" s="77" t="s">
        <v>227</v>
      </c>
      <c r="I28" s="45">
        <v>5167.2</v>
      </c>
      <c r="J28" s="45">
        <v>5167.2</v>
      </c>
      <c r="K28" s="14"/>
      <c r="L28" s="14"/>
      <c r="M28" s="58">
        <v>5167.2</v>
      </c>
      <c r="N28" s="14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 ht="20.25" customHeight="1">
      <c r="A29" s="77" t="s">
        <v>69</v>
      </c>
      <c r="B29" s="77" t="s">
        <v>71</v>
      </c>
      <c r="C29" s="77" t="s">
        <v>228</v>
      </c>
      <c r="D29" s="77" t="s">
        <v>140</v>
      </c>
      <c r="E29" s="77" t="s">
        <v>139</v>
      </c>
      <c r="F29" s="77" t="s">
        <v>140</v>
      </c>
      <c r="G29" s="77" t="s">
        <v>229</v>
      </c>
      <c r="H29" s="77" t="s">
        <v>140</v>
      </c>
      <c r="I29" s="45">
        <v>173460.84</v>
      </c>
      <c r="J29" s="45">
        <v>173460.84</v>
      </c>
      <c r="K29" s="14"/>
      <c r="L29" s="14"/>
      <c r="M29" s="58">
        <v>173460.84</v>
      </c>
      <c r="N29" s="14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ht="20.25" customHeight="1">
      <c r="A30" s="77" t="s">
        <v>69</v>
      </c>
      <c r="B30" s="77" t="s">
        <v>71</v>
      </c>
      <c r="C30" s="77" t="s">
        <v>228</v>
      </c>
      <c r="D30" s="77" t="s">
        <v>140</v>
      </c>
      <c r="E30" s="77" t="s">
        <v>139</v>
      </c>
      <c r="F30" s="77" t="s">
        <v>140</v>
      </c>
      <c r="G30" s="77" t="s">
        <v>229</v>
      </c>
      <c r="H30" s="77" t="s">
        <v>140</v>
      </c>
      <c r="I30" s="45">
        <v>70522.44</v>
      </c>
      <c r="J30" s="45">
        <v>70522.44</v>
      </c>
      <c r="K30" s="14"/>
      <c r="L30" s="14"/>
      <c r="M30" s="58">
        <v>70522.44</v>
      </c>
      <c r="N30" s="14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4" ht="20.25" customHeight="1">
      <c r="A31" s="77" t="s">
        <v>69</v>
      </c>
      <c r="B31" s="77" t="s">
        <v>71</v>
      </c>
      <c r="C31" s="77" t="s">
        <v>230</v>
      </c>
      <c r="D31" s="77" t="s">
        <v>231</v>
      </c>
      <c r="E31" s="77" t="s">
        <v>105</v>
      </c>
      <c r="F31" s="77" t="s">
        <v>102</v>
      </c>
      <c r="G31" s="77" t="s">
        <v>232</v>
      </c>
      <c r="H31" s="77" t="s">
        <v>231</v>
      </c>
      <c r="I31" s="45">
        <v>9600</v>
      </c>
      <c r="J31" s="45">
        <v>9600</v>
      </c>
      <c r="K31" s="14"/>
      <c r="L31" s="14"/>
      <c r="M31" s="58">
        <v>9600</v>
      </c>
      <c r="N31" s="14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4" ht="20.25" customHeight="1">
      <c r="A32" s="77" t="s">
        <v>69</v>
      </c>
      <c r="B32" s="77" t="s">
        <v>71</v>
      </c>
      <c r="C32" s="77" t="s">
        <v>230</v>
      </c>
      <c r="D32" s="77" t="s">
        <v>231</v>
      </c>
      <c r="E32" s="77" t="s">
        <v>105</v>
      </c>
      <c r="F32" s="77" t="s">
        <v>102</v>
      </c>
      <c r="G32" s="77" t="s">
        <v>232</v>
      </c>
      <c r="H32" s="77" t="s">
        <v>231</v>
      </c>
      <c r="I32" s="45">
        <v>9600</v>
      </c>
      <c r="J32" s="45">
        <v>9600</v>
      </c>
      <c r="K32" s="14"/>
      <c r="L32" s="14"/>
      <c r="M32" s="58">
        <v>9600</v>
      </c>
      <c r="N32" s="14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:24" ht="20.25" customHeight="1">
      <c r="A33" s="77" t="s">
        <v>69</v>
      </c>
      <c r="B33" s="77" t="s">
        <v>71</v>
      </c>
      <c r="C33" s="77" t="s">
        <v>230</v>
      </c>
      <c r="D33" s="77" t="s">
        <v>231</v>
      </c>
      <c r="E33" s="77" t="s">
        <v>105</v>
      </c>
      <c r="F33" s="77" t="s">
        <v>102</v>
      </c>
      <c r="G33" s="77" t="s">
        <v>232</v>
      </c>
      <c r="H33" s="77" t="s">
        <v>231</v>
      </c>
      <c r="I33" s="45">
        <v>12000</v>
      </c>
      <c r="J33" s="45">
        <v>12000</v>
      </c>
      <c r="K33" s="14"/>
      <c r="L33" s="14"/>
      <c r="M33" s="58">
        <v>12000</v>
      </c>
      <c r="N33" s="14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1:24" ht="20.25" customHeight="1">
      <c r="A34" s="77" t="s">
        <v>69</v>
      </c>
      <c r="B34" s="77" t="s">
        <v>71</v>
      </c>
      <c r="C34" s="77" t="s">
        <v>230</v>
      </c>
      <c r="D34" s="77" t="s">
        <v>231</v>
      </c>
      <c r="E34" s="77" t="s">
        <v>105</v>
      </c>
      <c r="F34" s="77" t="s">
        <v>102</v>
      </c>
      <c r="G34" s="77" t="s">
        <v>232</v>
      </c>
      <c r="H34" s="77" t="s">
        <v>231</v>
      </c>
      <c r="I34" s="45">
        <v>8400</v>
      </c>
      <c r="J34" s="45">
        <v>8400</v>
      </c>
      <c r="K34" s="14"/>
      <c r="L34" s="14"/>
      <c r="M34" s="58">
        <v>8400</v>
      </c>
      <c r="N34" s="14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20.25" customHeight="1">
      <c r="A35" s="77" t="s">
        <v>69</v>
      </c>
      <c r="B35" s="77" t="s">
        <v>71</v>
      </c>
      <c r="C35" s="77" t="s">
        <v>230</v>
      </c>
      <c r="D35" s="77" t="s">
        <v>231</v>
      </c>
      <c r="E35" s="77" t="s">
        <v>105</v>
      </c>
      <c r="F35" s="77" t="s">
        <v>102</v>
      </c>
      <c r="G35" s="77" t="s">
        <v>232</v>
      </c>
      <c r="H35" s="77" t="s">
        <v>231</v>
      </c>
      <c r="I35" s="45">
        <v>5000</v>
      </c>
      <c r="J35" s="45">
        <v>5000</v>
      </c>
      <c r="K35" s="14"/>
      <c r="L35" s="14"/>
      <c r="M35" s="58">
        <v>5000</v>
      </c>
      <c r="N35" s="14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ht="20.25" customHeight="1">
      <c r="A36" s="77" t="s">
        <v>69</v>
      </c>
      <c r="B36" s="77" t="s">
        <v>71</v>
      </c>
      <c r="C36" s="77" t="s">
        <v>230</v>
      </c>
      <c r="D36" s="77" t="s">
        <v>231</v>
      </c>
      <c r="E36" s="77" t="s">
        <v>105</v>
      </c>
      <c r="F36" s="77" t="s">
        <v>102</v>
      </c>
      <c r="G36" s="77" t="s">
        <v>232</v>
      </c>
      <c r="H36" s="77" t="s">
        <v>231</v>
      </c>
      <c r="I36" s="45">
        <v>8400</v>
      </c>
      <c r="J36" s="45">
        <v>8400</v>
      </c>
      <c r="K36" s="14"/>
      <c r="L36" s="14"/>
      <c r="M36" s="58">
        <v>8400</v>
      </c>
      <c r="N36" s="14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1:24" ht="20.25" customHeight="1">
      <c r="A37" s="77" t="s">
        <v>69</v>
      </c>
      <c r="B37" s="77" t="s">
        <v>71</v>
      </c>
      <c r="C37" s="77" t="s">
        <v>230</v>
      </c>
      <c r="D37" s="77" t="s">
        <v>231</v>
      </c>
      <c r="E37" s="77" t="s">
        <v>105</v>
      </c>
      <c r="F37" s="77" t="s">
        <v>102</v>
      </c>
      <c r="G37" s="77" t="s">
        <v>232</v>
      </c>
      <c r="H37" s="77" t="s">
        <v>231</v>
      </c>
      <c r="I37" s="45">
        <v>8400</v>
      </c>
      <c r="J37" s="45">
        <v>8400</v>
      </c>
      <c r="K37" s="14"/>
      <c r="L37" s="14"/>
      <c r="M37" s="58">
        <v>8400</v>
      </c>
      <c r="N37" s="14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38" spans="1:24" ht="20.25" customHeight="1">
      <c r="A38" s="77" t="s">
        <v>69</v>
      </c>
      <c r="B38" s="77" t="s">
        <v>71</v>
      </c>
      <c r="C38" s="77" t="s">
        <v>230</v>
      </c>
      <c r="D38" s="77" t="s">
        <v>231</v>
      </c>
      <c r="E38" s="77" t="s">
        <v>105</v>
      </c>
      <c r="F38" s="77" t="s">
        <v>102</v>
      </c>
      <c r="G38" s="77" t="s">
        <v>232</v>
      </c>
      <c r="H38" s="77" t="s">
        <v>231</v>
      </c>
      <c r="I38" s="45">
        <v>7200</v>
      </c>
      <c r="J38" s="45">
        <v>7200</v>
      </c>
      <c r="K38" s="14"/>
      <c r="L38" s="14"/>
      <c r="M38" s="58">
        <v>7200</v>
      </c>
      <c r="N38" s="14"/>
      <c r="O38" s="45"/>
      <c r="P38" s="45"/>
      <c r="Q38" s="45"/>
      <c r="R38" s="45"/>
      <c r="S38" s="45"/>
      <c r="T38" s="45"/>
      <c r="U38" s="45"/>
      <c r="V38" s="45"/>
      <c r="W38" s="45"/>
      <c r="X38" s="45"/>
    </row>
    <row r="39" spans="1:24" ht="20.25" customHeight="1">
      <c r="A39" s="77" t="s">
        <v>69</v>
      </c>
      <c r="B39" s="77" t="s">
        <v>71</v>
      </c>
      <c r="C39" s="77" t="s">
        <v>230</v>
      </c>
      <c r="D39" s="77" t="s">
        <v>231</v>
      </c>
      <c r="E39" s="77" t="s">
        <v>105</v>
      </c>
      <c r="F39" s="77" t="s">
        <v>102</v>
      </c>
      <c r="G39" s="77" t="s">
        <v>232</v>
      </c>
      <c r="H39" s="77" t="s">
        <v>231</v>
      </c>
      <c r="I39" s="45">
        <v>7200</v>
      </c>
      <c r="J39" s="45">
        <v>7200</v>
      </c>
      <c r="K39" s="14"/>
      <c r="L39" s="14"/>
      <c r="M39" s="58">
        <v>7200</v>
      </c>
      <c r="N39" s="14"/>
      <c r="O39" s="45"/>
      <c r="P39" s="45"/>
      <c r="Q39" s="45"/>
      <c r="R39" s="45"/>
      <c r="S39" s="45"/>
      <c r="T39" s="45"/>
      <c r="U39" s="45"/>
      <c r="V39" s="45"/>
      <c r="W39" s="45"/>
      <c r="X39" s="45"/>
    </row>
    <row r="40" spans="1:24" ht="20.25" customHeight="1">
      <c r="A40" s="77" t="s">
        <v>69</v>
      </c>
      <c r="B40" s="77" t="s">
        <v>71</v>
      </c>
      <c r="C40" s="77" t="s">
        <v>230</v>
      </c>
      <c r="D40" s="77" t="s">
        <v>231</v>
      </c>
      <c r="E40" s="77" t="s">
        <v>105</v>
      </c>
      <c r="F40" s="77" t="s">
        <v>102</v>
      </c>
      <c r="G40" s="77" t="s">
        <v>232</v>
      </c>
      <c r="H40" s="77" t="s">
        <v>231</v>
      </c>
      <c r="I40" s="45">
        <v>7200</v>
      </c>
      <c r="J40" s="45">
        <v>7200</v>
      </c>
      <c r="K40" s="14"/>
      <c r="L40" s="14"/>
      <c r="M40" s="58">
        <v>7200</v>
      </c>
      <c r="N40" s="14"/>
      <c r="O40" s="45"/>
      <c r="P40" s="45"/>
      <c r="Q40" s="45"/>
      <c r="R40" s="45"/>
      <c r="S40" s="45"/>
      <c r="T40" s="45"/>
      <c r="U40" s="45"/>
      <c r="V40" s="45"/>
      <c r="W40" s="45"/>
      <c r="X40" s="45"/>
    </row>
    <row r="41" spans="1:24" ht="20.25" customHeight="1">
      <c r="A41" s="77" t="s">
        <v>69</v>
      </c>
      <c r="B41" s="77" t="s">
        <v>71</v>
      </c>
      <c r="C41" s="77" t="s">
        <v>230</v>
      </c>
      <c r="D41" s="77" t="s">
        <v>231</v>
      </c>
      <c r="E41" s="77" t="s">
        <v>105</v>
      </c>
      <c r="F41" s="77" t="s">
        <v>102</v>
      </c>
      <c r="G41" s="77" t="s">
        <v>232</v>
      </c>
      <c r="H41" s="77" t="s">
        <v>231</v>
      </c>
      <c r="I41" s="45">
        <v>9600</v>
      </c>
      <c r="J41" s="45">
        <v>9600</v>
      </c>
      <c r="K41" s="14"/>
      <c r="L41" s="14"/>
      <c r="M41" s="58">
        <v>9600</v>
      </c>
      <c r="N41" s="14"/>
      <c r="O41" s="45"/>
      <c r="P41" s="45"/>
      <c r="Q41" s="45"/>
      <c r="R41" s="45"/>
      <c r="S41" s="45"/>
      <c r="T41" s="45"/>
      <c r="U41" s="45"/>
      <c r="V41" s="45"/>
      <c r="W41" s="45"/>
      <c r="X41" s="45"/>
    </row>
    <row r="42" spans="1:24" ht="20.25" customHeight="1">
      <c r="A42" s="77" t="s">
        <v>69</v>
      </c>
      <c r="B42" s="77" t="s">
        <v>71</v>
      </c>
      <c r="C42" s="77" t="s">
        <v>230</v>
      </c>
      <c r="D42" s="77" t="s">
        <v>231</v>
      </c>
      <c r="E42" s="77" t="s">
        <v>105</v>
      </c>
      <c r="F42" s="77" t="s">
        <v>102</v>
      </c>
      <c r="G42" s="77" t="s">
        <v>232</v>
      </c>
      <c r="H42" s="77" t="s">
        <v>231</v>
      </c>
      <c r="I42" s="45">
        <v>12000</v>
      </c>
      <c r="J42" s="45">
        <v>12000</v>
      </c>
      <c r="K42" s="14"/>
      <c r="L42" s="14"/>
      <c r="M42" s="58">
        <v>12000</v>
      </c>
      <c r="N42" s="14"/>
      <c r="O42" s="45"/>
      <c r="P42" s="45"/>
      <c r="Q42" s="45"/>
      <c r="R42" s="45"/>
      <c r="S42" s="45"/>
      <c r="T42" s="45"/>
      <c r="U42" s="45"/>
      <c r="V42" s="45"/>
      <c r="W42" s="45"/>
      <c r="X42" s="45"/>
    </row>
    <row r="43" spans="1:24" ht="20.25" customHeight="1">
      <c r="A43" s="77" t="s">
        <v>69</v>
      </c>
      <c r="B43" s="77" t="s">
        <v>71</v>
      </c>
      <c r="C43" s="77" t="s">
        <v>233</v>
      </c>
      <c r="D43" s="77" t="s">
        <v>234</v>
      </c>
      <c r="E43" s="77" t="s">
        <v>105</v>
      </c>
      <c r="F43" s="77" t="s">
        <v>102</v>
      </c>
      <c r="G43" s="77" t="s">
        <v>235</v>
      </c>
      <c r="H43" s="77" t="s">
        <v>236</v>
      </c>
      <c r="I43" s="45">
        <v>24250</v>
      </c>
      <c r="J43" s="45">
        <v>24250</v>
      </c>
      <c r="K43" s="14"/>
      <c r="L43" s="14"/>
      <c r="M43" s="58">
        <v>24250</v>
      </c>
      <c r="N43" s="14"/>
      <c r="O43" s="45"/>
      <c r="P43" s="45"/>
      <c r="Q43" s="45"/>
      <c r="R43" s="45"/>
      <c r="S43" s="45"/>
      <c r="T43" s="45"/>
      <c r="U43" s="45"/>
      <c r="V43" s="45"/>
      <c r="W43" s="45"/>
      <c r="X43" s="45"/>
    </row>
    <row r="44" spans="1:24" ht="20.25" customHeight="1">
      <c r="A44" s="77" t="s">
        <v>69</v>
      </c>
      <c r="B44" s="77" t="s">
        <v>71</v>
      </c>
      <c r="C44" s="77" t="s">
        <v>237</v>
      </c>
      <c r="D44" s="77" t="s">
        <v>238</v>
      </c>
      <c r="E44" s="77" t="s">
        <v>105</v>
      </c>
      <c r="F44" s="77" t="s">
        <v>102</v>
      </c>
      <c r="G44" s="77" t="s">
        <v>239</v>
      </c>
      <c r="H44" s="77" t="s">
        <v>240</v>
      </c>
      <c r="I44" s="45">
        <v>89400</v>
      </c>
      <c r="J44" s="45">
        <v>89400</v>
      </c>
      <c r="K44" s="14"/>
      <c r="L44" s="14"/>
      <c r="M44" s="58">
        <v>89400</v>
      </c>
      <c r="N44" s="14"/>
      <c r="O44" s="45"/>
      <c r="P44" s="45"/>
      <c r="Q44" s="45"/>
      <c r="R44" s="45"/>
      <c r="S44" s="45"/>
      <c r="T44" s="45"/>
      <c r="U44" s="45"/>
      <c r="V44" s="45"/>
      <c r="W44" s="45"/>
      <c r="X44" s="45"/>
    </row>
    <row r="45" spans="1:24" ht="20.25" customHeight="1">
      <c r="A45" s="77" t="s">
        <v>69</v>
      </c>
      <c r="B45" s="77" t="s">
        <v>71</v>
      </c>
      <c r="C45" s="77" t="s">
        <v>241</v>
      </c>
      <c r="D45" s="77" t="s">
        <v>242</v>
      </c>
      <c r="E45" s="77" t="s">
        <v>105</v>
      </c>
      <c r="F45" s="77" t="s">
        <v>102</v>
      </c>
      <c r="G45" s="77" t="s">
        <v>243</v>
      </c>
      <c r="H45" s="77" t="s">
        <v>244</v>
      </c>
      <c r="I45" s="45">
        <v>13000</v>
      </c>
      <c r="J45" s="45">
        <v>13000</v>
      </c>
      <c r="K45" s="14"/>
      <c r="L45" s="14"/>
      <c r="M45" s="58">
        <v>13000</v>
      </c>
      <c r="N45" s="14"/>
      <c r="O45" s="45"/>
      <c r="P45" s="45"/>
      <c r="Q45" s="45"/>
      <c r="R45" s="45"/>
      <c r="S45" s="45"/>
      <c r="T45" s="45"/>
      <c r="U45" s="45"/>
      <c r="V45" s="45"/>
      <c r="W45" s="45"/>
      <c r="X45" s="45"/>
    </row>
    <row r="46" spans="1:24" ht="20.25" customHeight="1">
      <c r="A46" s="77" t="s">
        <v>69</v>
      </c>
      <c r="B46" s="77" t="s">
        <v>71</v>
      </c>
      <c r="C46" s="77" t="s">
        <v>241</v>
      </c>
      <c r="D46" s="77" t="s">
        <v>242</v>
      </c>
      <c r="E46" s="77" t="s">
        <v>106</v>
      </c>
      <c r="F46" s="77" t="s">
        <v>107</v>
      </c>
      <c r="G46" s="77" t="s">
        <v>243</v>
      </c>
      <c r="H46" s="77" t="s">
        <v>244</v>
      </c>
      <c r="I46" s="45">
        <v>7000</v>
      </c>
      <c r="J46" s="45">
        <v>7000</v>
      </c>
      <c r="K46" s="14"/>
      <c r="L46" s="14"/>
      <c r="M46" s="58">
        <v>7000</v>
      </c>
      <c r="N46" s="14"/>
      <c r="O46" s="45"/>
      <c r="P46" s="45"/>
      <c r="Q46" s="45"/>
      <c r="R46" s="45"/>
      <c r="S46" s="45"/>
      <c r="T46" s="45"/>
      <c r="U46" s="45"/>
      <c r="V46" s="45"/>
      <c r="W46" s="45"/>
      <c r="X46" s="45"/>
    </row>
    <row r="47" spans="1:24" ht="20.25" customHeight="1">
      <c r="A47" s="77" t="s">
        <v>69</v>
      </c>
      <c r="B47" s="77" t="s">
        <v>71</v>
      </c>
      <c r="C47" s="77" t="s">
        <v>241</v>
      </c>
      <c r="D47" s="77" t="s">
        <v>242</v>
      </c>
      <c r="E47" s="77" t="s">
        <v>112</v>
      </c>
      <c r="F47" s="77" t="s">
        <v>113</v>
      </c>
      <c r="G47" s="77" t="s">
        <v>243</v>
      </c>
      <c r="H47" s="77" t="s">
        <v>244</v>
      </c>
      <c r="I47" s="45">
        <v>8000</v>
      </c>
      <c r="J47" s="45">
        <v>8000</v>
      </c>
      <c r="K47" s="14"/>
      <c r="L47" s="14"/>
      <c r="M47" s="58">
        <v>8000</v>
      </c>
      <c r="N47" s="14"/>
      <c r="O47" s="45"/>
      <c r="P47" s="45"/>
      <c r="Q47" s="45"/>
      <c r="R47" s="45"/>
      <c r="S47" s="45"/>
      <c r="T47" s="45"/>
      <c r="U47" s="45"/>
      <c r="V47" s="45"/>
      <c r="W47" s="45"/>
      <c r="X47" s="45"/>
    </row>
    <row r="48" spans="1:24" ht="20.25" customHeight="1">
      <c r="A48" s="77" t="s">
        <v>69</v>
      </c>
      <c r="B48" s="77" t="s">
        <v>71</v>
      </c>
      <c r="C48" s="77" t="s">
        <v>241</v>
      </c>
      <c r="D48" s="77" t="s">
        <v>242</v>
      </c>
      <c r="E48" s="77" t="s">
        <v>105</v>
      </c>
      <c r="F48" s="77" t="s">
        <v>102</v>
      </c>
      <c r="G48" s="77" t="s">
        <v>245</v>
      </c>
      <c r="H48" s="77" t="s">
        <v>246</v>
      </c>
      <c r="I48" s="45">
        <v>3000</v>
      </c>
      <c r="J48" s="45">
        <v>3000</v>
      </c>
      <c r="K48" s="14"/>
      <c r="L48" s="14"/>
      <c r="M48" s="58">
        <v>3000</v>
      </c>
      <c r="N48" s="14"/>
      <c r="O48" s="45"/>
      <c r="P48" s="45"/>
      <c r="Q48" s="45"/>
      <c r="R48" s="45"/>
      <c r="S48" s="45"/>
      <c r="T48" s="45"/>
      <c r="U48" s="45"/>
      <c r="V48" s="45"/>
      <c r="W48" s="45"/>
      <c r="X48" s="45"/>
    </row>
    <row r="49" spans="1:24" ht="20.25" customHeight="1">
      <c r="A49" s="77" t="s">
        <v>69</v>
      </c>
      <c r="B49" s="77" t="s">
        <v>71</v>
      </c>
      <c r="C49" s="77" t="s">
        <v>241</v>
      </c>
      <c r="D49" s="77" t="s">
        <v>242</v>
      </c>
      <c r="E49" s="77" t="s">
        <v>106</v>
      </c>
      <c r="F49" s="77" t="s">
        <v>107</v>
      </c>
      <c r="G49" s="77" t="s">
        <v>245</v>
      </c>
      <c r="H49" s="77" t="s">
        <v>246</v>
      </c>
      <c r="I49" s="45">
        <v>1500</v>
      </c>
      <c r="J49" s="45">
        <v>1500</v>
      </c>
      <c r="K49" s="14"/>
      <c r="L49" s="14"/>
      <c r="M49" s="58">
        <v>1500</v>
      </c>
      <c r="N49" s="14"/>
      <c r="O49" s="45"/>
      <c r="P49" s="45"/>
      <c r="Q49" s="45"/>
      <c r="R49" s="45"/>
      <c r="S49" s="45"/>
      <c r="T49" s="45"/>
      <c r="U49" s="45"/>
      <c r="V49" s="45"/>
      <c r="W49" s="45"/>
      <c r="X49" s="45"/>
    </row>
    <row r="50" spans="1:24" ht="20.25" customHeight="1">
      <c r="A50" s="77" t="s">
        <v>69</v>
      </c>
      <c r="B50" s="77" t="s">
        <v>71</v>
      </c>
      <c r="C50" s="77" t="s">
        <v>241</v>
      </c>
      <c r="D50" s="77" t="s">
        <v>242</v>
      </c>
      <c r="E50" s="77" t="s">
        <v>105</v>
      </c>
      <c r="F50" s="77" t="s">
        <v>102</v>
      </c>
      <c r="G50" s="77" t="s">
        <v>247</v>
      </c>
      <c r="H50" s="77" t="s">
        <v>248</v>
      </c>
      <c r="I50" s="45">
        <v>3000</v>
      </c>
      <c r="J50" s="45">
        <v>3000</v>
      </c>
      <c r="K50" s="14"/>
      <c r="L50" s="14"/>
      <c r="M50" s="58">
        <v>3000</v>
      </c>
      <c r="N50" s="14"/>
      <c r="O50" s="45"/>
      <c r="P50" s="45"/>
      <c r="Q50" s="45"/>
      <c r="R50" s="45"/>
      <c r="S50" s="45"/>
      <c r="T50" s="45"/>
      <c r="U50" s="45"/>
      <c r="V50" s="45"/>
      <c r="W50" s="45"/>
      <c r="X50" s="45"/>
    </row>
    <row r="51" spans="1:24" ht="20.25" customHeight="1">
      <c r="A51" s="77" t="s">
        <v>69</v>
      </c>
      <c r="B51" s="77" t="s">
        <v>71</v>
      </c>
      <c r="C51" s="77" t="s">
        <v>241</v>
      </c>
      <c r="D51" s="77" t="s">
        <v>242</v>
      </c>
      <c r="E51" s="77" t="s">
        <v>106</v>
      </c>
      <c r="F51" s="77" t="s">
        <v>107</v>
      </c>
      <c r="G51" s="77" t="s">
        <v>247</v>
      </c>
      <c r="H51" s="77" t="s">
        <v>248</v>
      </c>
      <c r="I51" s="45">
        <v>1500</v>
      </c>
      <c r="J51" s="45">
        <v>1500</v>
      </c>
      <c r="K51" s="14"/>
      <c r="L51" s="14"/>
      <c r="M51" s="58">
        <v>1500</v>
      </c>
      <c r="N51" s="14"/>
      <c r="O51" s="45"/>
      <c r="P51" s="45"/>
      <c r="Q51" s="45"/>
      <c r="R51" s="45"/>
      <c r="S51" s="45"/>
      <c r="T51" s="45"/>
      <c r="U51" s="45"/>
      <c r="V51" s="45"/>
      <c r="W51" s="45"/>
      <c r="X51" s="45"/>
    </row>
    <row r="52" spans="1:24" ht="20.25" customHeight="1">
      <c r="A52" s="77" t="s">
        <v>69</v>
      </c>
      <c r="B52" s="77" t="s">
        <v>71</v>
      </c>
      <c r="C52" s="77" t="s">
        <v>241</v>
      </c>
      <c r="D52" s="77" t="s">
        <v>242</v>
      </c>
      <c r="E52" s="77" t="s">
        <v>105</v>
      </c>
      <c r="F52" s="77" t="s">
        <v>102</v>
      </c>
      <c r="G52" s="77" t="s">
        <v>249</v>
      </c>
      <c r="H52" s="77" t="s">
        <v>250</v>
      </c>
      <c r="I52" s="45">
        <v>3000</v>
      </c>
      <c r="J52" s="45">
        <v>3000</v>
      </c>
      <c r="K52" s="14"/>
      <c r="L52" s="14"/>
      <c r="M52" s="58">
        <v>3000</v>
      </c>
      <c r="N52" s="14"/>
      <c r="O52" s="45"/>
      <c r="P52" s="45"/>
      <c r="Q52" s="45"/>
      <c r="R52" s="45"/>
      <c r="S52" s="45"/>
      <c r="T52" s="45"/>
      <c r="U52" s="45"/>
      <c r="V52" s="45"/>
      <c r="W52" s="45"/>
      <c r="X52" s="45"/>
    </row>
    <row r="53" spans="1:24" ht="20.25" customHeight="1">
      <c r="A53" s="77" t="s">
        <v>69</v>
      </c>
      <c r="B53" s="77" t="s">
        <v>71</v>
      </c>
      <c r="C53" s="77" t="s">
        <v>241</v>
      </c>
      <c r="D53" s="77" t="s">
        <v>242</v>
      </c>
      <c r="E53" s="77" t="s">
        <v>106</v>
      </c>
      <c r="F53" s="77" t="s">
        <v>107</v>
      </c>
      <c r="G53" s="77" t="s">
        <v>249</v>
      </c>
      <c r="H53" s="77" t="s">
        <v>250</v>
      </c>
      <c r="I53" s="45">
        <v>1500</v>
      </c>
      <c r="J53" s="45">
        <v>1500</v>
      </c>
      <c r="K53" s="14"/>
      <c r="L53" s="14"/>
      <c r="M53" s="58">
        <v>1500</v>
      </c>
      <c r="N53" s="14"/>
      <c r="O53" s="45"/>
      <c r="P53" s="45"/>
      <c r="Q53" s="45"/>
      <c r="R53" s="45"/>
      <c r="S53" s="45"/>
      <c r="T53" s="45"/>
      <c r="U53" s="45"/>
      <c r="V53" s="45"/>
      <c r="W53" s="45"/>
      <c r="X53" s="45"/>
    </row>
    <row r="54" spans="1:24" ht="20.25" customHeight="1">
      <c r="A54" s="77" t="s">
        <v>69</v>
      </c>
      <c r="B54" s="77" t="s">
        <v>71</v>
      </c>
      <c r="C54" s="77" t="s">
        <v>241</v>
      </c>
      <c r="D54" s="77" t="s">
        <v>242</v>
      </c>
      <c r="E54" s="77" t="s">
        <v>105</v>
      </c>
      <c r="F54" s="77" t="s">
        <v>102</v>
      </c>
      <c r="G54" s="77" t="s">
        <v>251</v>
      </c>
      <c r="H54" s="77" t="s">
        <v>252</v>
      </c>
      <c r="I54" s="45">
        <v>3000</v>
      </c>
      <c r="J54" s="45">
        <v>3000</v>
      </c>
      <c r="K54" s="14"/>
      <c r="L54" s="14"/>
      <c r="M54" s="58">
        <v>3000</v>
      </c>
      <c r="N54" s="14"/>
      <c r="O54" s="45"/>
      <c r="P54" s="45"/>
      <c r="Q54" s="45"/>
      <c r="R54" s="45"/>
      <c r="S54" s="45"/>
      <c r="T54" s="45"/>
      <c r="U54" s="45"/>
      <c r="V54" s="45"/>
      <c r="W54" s="45"/>
      <c r="X54" s="45"/>
    </row>
    <row r="55" spans="1:24" ht="20.25" customHeight="1">
      <c r="A55" s="77" t="s">
        <v>69</v>
      </c>
      <c r="B55" s="77" t="s">
        <v>71</v>
      </c>
      <c r="C55" s="77" t="s">
        <v>241</v>
      </c>
      <c r="D55" s="77" t="s">
        <v>242</v>
      </c>
      <c r="E55" s="77" t="s">
        <v>106</v>
      </c>
      <c r="F55" s="77" t="s">
        <v>107</v>
      </c>
      <c r="G55" s="77" t="s">
        <v>251</v>
      </c>
      <c r="H55" s="77" t="s">
        <v>252</v>
      </c>
      <c r="I55" s="45">
        <v>1500</v>
      </c>
      <c r="J55" s="45">
        <v>1500</v>
      </c>
      <c r="K55" s="14"/>
      <c r="L55" s="14"/>
      <c r="M55" s="58">
        <v>1500</v>
      </c>
      <c r="N55" s="14"/>
      <c r="O55" s="45"/>
      <c r="P55" s="45"/>
      <c r="Q55" s="45"/>
      <c r="R55" s="45"/>
      <c r="S55" s="45"/>
      <c r="T55" s="45"/>
      <c r="U55" s="45"/>
      <c r="V55" s="45"/>
      <c r="W55" s="45"/>
      <c r="X55" s="45"/>
    </row>
    <row r="56" spans="1:24" ht="20.25" customHeight="1">
      <c r="A56" s="77" t="s">
        <v>69</v>
      </c>
      <c r="B56" s="77" t="s">
        <v>71</v>
      </c>
      <c r="C56" s="77" t="s">
        <v>241</v>
      </c>
      <c r="D56" s="77" t="s">
        <v>242</v>
      </c>
      <c r="E56" s="77" t="s">
        <v>105</v>
      </c>
      <c r="F56" s="77" t="s">
        <v>102</v>
      </c>
      <c r="G56" s="77" t="s">
        <v>253</v>
      </c>
      <c r="H56" s="77" t="s">
        <v>254</v>
      </c>
      <c r="I56" s="45">
        <v>11000</v>
      </c>
      <c r="J56" s="45">
        <v>11000</v>
      </c>
      <c r="K56" s="14"/>
      <c r="L56" s="14"/>
      <c r="M56" s="58">
        <v>11000</v>
      </c>
      <c r="N56" s="14"/>
      <c r="O56" s="45"/>
      <c r="P56" s="45"/>
      <c r="Q56" s="45"/>
      <c r="R56" s="45"/>
      <c r="S56" s="45"/>
      <c r="T56" s="45"/>
      <c r="U56" s="45"/>
      <c r="V56" s="45"/>
      <c r="W56" s="45"/>
      <c r="X56" s="45"/>
    </row>
    <row r="57" spans="1:24" ht="20.25" customHeight="1">
      <c r="A57" s="77" t="s">
        <v>69</v>
      </c>
      <c r="B57" s="77" t="s">
        <v>71</v>
      </c>
      <c r="C57" s="77" t="s">
        <v>241</v>
      </c>
      <c r="D57" s="77" t="s">
        <v>242</v>
      </c>
      <c r="E57" s="77" t="s">
        <v>106</v>
      </c>
      <c r="F57" s="77" t="s">
        <v>107</v>
      </c>
      <c r="G57" s="77" t="s">
        <v>253</v>
      </c>
      <c r="H57" s="77" t="s">
        <v>254</v>
      </c>
      <c r="I57" s="45">
        <v>5500</v>
      </c>
      <c r="J57" s="45">
        <v>5500</v>
      </c>
      <c r="K57" s="14"/>
      <c r="L57" s="14"/>
      <c r="M57" s="58">
        <v>5500</v>
      </c>
      <c r="N57" s="14"/>
      <c r="O57" s="45"/>
      <c r="P57" s="45"/>
      <c r="Q57" s="45"/>
      <c r="R57" s="45"/>
      <c r="S57" s="45"/>
      <c r="T57" s="45"/>
      <c r="U57" s="45"/>
      <c r="V57" s="45"/>
      <c r="W57" s="45"/>
      <c r="X57" s="45"/>
    </row>
    <row r="58" spans="1:24" ht="20.25" customHeight="1">
      <c r="A58" s="77" t="s">
        <v>69</v>
      </c>
      <c r="B58" s="77" t="s">
        <v>71</v>
      </c>
      <c r="C58" s="77" t="s">
        <v>241</v>
      </c>
      <c r="D58" s="77" t="s">
        <v>242</v>
      </c>
      <c r="E58" s="77" t="s">
        <v>105</v>
      </c>
      <c r="F58" s="77" t="s">
        <v>102</v>
      </c>
      <c r="G58" s="77" t="s">
        <v>255</v>
      </c>
      <c r="H58" s="77" t="s">
        <v>256</v>
      </c>
      <c r="I58" s="45">
        <v>9000</v>
      </c>
      <c r="J58" s="45">
        <v>9000</v>
      </c>
      <c r="K58" s="14"/>
      <c r="L58" s="14"/>
      <c r="M58" s="58">
        <v>9000</v>
      </c>
      <c r="N58" s="14"/>
      <c r="O58" s="45"/>
      <c r="P58" s="45"/>
      <c r="Q58" s="45"/>
      <c r="R58" s="45"/>
      <c r="S58" s="45"/>
      <c r="T58" s="45"/>
      <c r="U58" s="45"/>
      <c r="V58" s="45"/>
      <c r="W58" s="45"/>
      <c r="X58" s="45"/>
    </row>
    <row r="59" spans="1:24" ht="20.25" customHeight="1">
      <c r="A59" s="77" t="s">
        <v>69</v>
      </c>
      <c r="B59" s="77" t="s">
        <v>71</v>
      </c>
      <c r="C59" s="77" t="s">
        <v>241</v>
      </c>
      <c r="D59" s="77" t="s">
        <v>242</v>
      </c>
      <c r="E59" s="77" t="s">
        <v>106</v>
      </c>
      <c r="F59" s="77" t="s">
        <v>107</v>
      </c>
      <c r="G59" s="77" t="s">
        <v>255</v>
      </c>
      <c r="H59" s="77" t="s">
        <v>256</v>
      </c>
      <c r="I59" s="45">
        <v>4500</v>
      </c>
      <c r="J59" s="45">
        <v>4500</v>
      </c>
      <c r="K59" s="14"/>
      <c r="L59" s="14"/>
      <c r="M59" s="58">
        <v>4500</v>
      </c>
      <c r="N59" s="14"/>
      <c r="O59" s="45"/>
      <c r="P59" s="45"/>
      <c r="Q59" s="45"/>
      <c r="R59" s="45"/>
      <c r="S59" s="45"/>
      <c r="T59" s="45"/>
      <c r="U59" s="45"/>
      <c r="V59" s="45"/>
      <c r="W59" s="45"/>
      <c r="X59" s="45"/>
    </row>
    <row r="60" spans="1:24" ht="20.25" customHeight="1">
      <c r="A60" s="77" t="s">
        <v>69</v>
      </c>
      <c r="B60" s="77" t="s">
        <v>71</v>
      </c>
      <c r="C60" s="77" t="s">
        <v>241</v>
      </c>
      <c r="D60" s="77" t="s">
        <v>242</v>
      </c>
      <c r="E60" s="77" t="s">
        <v>105</v>
      </c>
      <c r="F60" s="77" t="s">
        <v>102</v>
      </c>
      <c r="G60" s="77" t="s">
        <v>257</v>
      </c>
      <c r="H60" s="77" t="s">
        <v>258</v>
      </c>
      <c r="I60" s="45">
        <v>19599</v>
      </c>
      <c r="J60" s="45">
        <v>19599</v>
      </c>
      <c r="K60" s="14"/>
      <c r="L60" s="14"/>
      <c r="M60" s="58">
        <v>19599</v>
      </c>
      <c r="N60" s="14"/>
      <c r="O60" s="45"/>
      <c r="P60" s="45"/>
      <c r="Q60" s="45"/>
      <c r="R60" s="45"/>
      <c r="S60" s="45"/>
      <c r="T60" s="45"/>
      <c r="U60" s="45"/>
      <c r="V60" s="45"/>
      <c r="W60" s="45"/>
      <c r="X60" s="45"/>
    </row>
    <row r="61" spans="1:24" ht="20.25" customHeight="1">
      <c r="A61" s="77" t="s">
        <v>69</v>
      </c>
      <c r="B61" s="77" t="s">
        <v>71</v>
      </c>
      <c r="C61" s="77" t="s">
        <v>241</v>
      </c>
      <c r="D61" s="77" t="s">
        <v>242</v>
      </c>
      <c r="E61" s="77" t="s">
        <v>106</v>
      </c>
      <c r="F61" s="77" t="s">
        <v>107</v>
      </c>
      <c r="G61" s="77" t="s">
        <v>257</v>
      </c>
      <c r="H61" s="77" t="s">
        <v>258</v>
      </c>
      <c r="I61" s="45">
        <v>6816</v>
      </c>
      <c r="J61" s="45">
        <v>6816</v>
      </c>
      <c r="K61" s="14"/>
      <c r="L61" s="14"/>
      <c r="M61" s="58">
        <v>6816</v>
      </c>
      <c r="N61" s="14"/>
      <c r="O61" s="45"/>
      <c r="P61" s="45"/>
      <c r="Q61" s="45"/>
      <c r="R61" s="45"/>
      <c r="S61" s="45"/>
      <c r="T61" s="45"/>
      <c r="U61" s="45"/>
      <c r="V61" s="45"/>
      <c r="W61" s="45"/>
      <c r="X61" s="45"/>
    </row>
    <row r="62" spans="1:24" ht="20.25" customHeight="1">
      <c r="A62" s="77" t="s">
        <v>69</v>
      </c>
      <c r="B62" s="77" t="s">
        <v>71</v>
      </c>
      <c r="C62" s="77" t="s">
        <v>241</v>
      </c>
      <c r="D62" s="77" t="s">
        <v>242</v>
      </c>
      <c r="E62" s="77" t="s">
        <v>105</v>
      </c>
      <c r="F62" s="77" t="s">
        <v>102</v>
      </c>
      <c r="G62" s="77" t="s">
        <v>259</v>
      </c>
      <c r="H62" s="77" t="s">
        <v>260</v>
      </c>
      <c r="I62" s="45">
        <v>24000</v>
      </c>
      <c r="J62" s="45">
        <v>24000</v>
      </c>
      <c r="K62" s="14"/>
      <c r="L62" s="14"/>
      <c r="M62" s="58">
        <v>24000</v>
      </c>
      <c r="N62" s="14"/>
      <c r="O62" s="45"/>
      <c r="P62" s="45"/>
      <c r="Q62" s="45"/>
      <c r="R62" s="45"/>
      <c r="S62" s="45"/>
      <c r="T62" s="45"/>
      <c r="U62" s="45"/>
      <c r="V62" s="45"/>
      <c r="W62" s="45"/>
      <c r="X62" s="45"/>
    </row>
    <row r="63" spans="1:24" ht="20.25" customHeight="1">
      <c r="A63" s="77" t="s">
        <v>69</v>
      </c>
      <c r="B63" s="77" t="s">
        <v>71</v>
      </c>
      <c r="C63" s="77" t="s">
        <v>241</v>
      </c>
      <c r="D63" s="77" t="s">
        <v>242</v>
      </c>
      <c r="E63" s="77" t="s">
        <v>106</v>
      </c>
      <c r="F63" s="77" t="s">
        <v>107</v>
      </c>
      <c r="G63" s="77" t="s">
        <v>259</v>
      </c>
      <c r="H63" s="77" t="s">
        <v>260</v>
      </c>
      <c r="I63" s="45">
        <v>12000</v>
      </c>
      <c r="J63" s="45">
        <v>12000</v>
      </c>
      <c r="K63" s="14"/>
      <c r="L63" s="14"/>
      <c r="M63" s="58">
        <v>12000</v>
      </c>
      <c r="N63" s="14"/>
      <c r="O63" s="45"/>
      <c r="P63" s="45"/>
      <c r="Q63" s="45"/>
      <c r="R63" s="45"/>
      <c r="S63" s="45"/>
      <c r="T63" s="45"/>
      <c r="U63" s="45"/>
      <c r="V63" s="45"/>
      <c r="W63" s="45"/>
      <c r="X63" s="45"/>
    </row>
    <row r="64" spans="1:24" ht="20.25" customHeight="1">
      <c r="A64" s="77" t="s">
        <v>69</v>
      </c>
      <c r="B64" s="77" t="s">
        <v>71</v>
      </c>
      <c r="C64" s="77" t="s">
        <v>261</v>
      </c>
      <c r="D64" s="77" t="s">
        <v>262</v>
      </c>
      <c r="E64" s="77" t="s">
        <v>105</v>
      </c>
      <c r="F64" s="77" t="s">
        <v>102</v>
      </c>
      <c r="G64" s="77" t="s">
        <v>212</v>
      </c>
      <c r="H64" s="77" t="s">
        <v>213</v>
      </c>
      <c r="I64" s="45">
        <v>172080</v>
      </c>
      <c r="J64" s="45">
        <v>172080</v>
      </c>
      <c r="K64" s="14"/>
      <c r="L64" s="14"/>
      <c r="M64" s="58">
        <v>172080</v>
      </c>
      <c r="N64" s="14"/>
      <c r="O64" s="45"/>
      <c r="P64" s="45"/>
      <c r="Q64" s="45"/>
      <c r="R64" s="45"/>
      <c r="S64" s="45"/>
      <c r="T64" s="45"/>
      <c r="U64" s="45"/>
      <c r="V64" s="45"/>
      <c r="W64" s="45"/>
      <c r="X64" s="45"/>
    </row>
    <row r="65" spans="1:24" ht="20.25" customHeight="1">
      <c r="A65" s="77" t="s">
        <v>69</v>
      </c>
      <c r="B65" s="77" t="s">
        <v>71</v>
      </c>
      <c r="C65" s="77" t="s">
        <v>263</v>
      </c>
      <c r="D65" s="77" t="s">
        <v>264</v>
      </c>
      <c r="E65" s="77" t="s">
        <v>112</v>
      </c>
      <c r="F65" s="77" t="s">
        <v>113</v>
      </c>
      <c r="G65" s="77" t="s">
        <v>265</v>
      </c>
      <c r="H65" s="77" t="s">
        <v>266</v>
      </c>
      <c r="I65" s="45">
        <v>173058</v>
      </c>
      <c r="J65" s="45">
        <v>173058</v>
      </c>
      <c r="K65" s="14"/>
      <c r="L65" s="14"/>
      <c r="M65" s="58">
        <v>173058</v>
      </c>
      <c r="N65" s="14"/>
      <c r="O65" s="45"/>
      <c r="P65" s="45"/>
      <c r="Q65" s="45"/>
      <c r="R65" s="45"/>
      <c r="S65" s="45"/>
      <c r="T65" s="45"/>
      <c r="U65" s="45"/>
      <c r="V65" s="45"/>
      <c r="W65" s="45"/>
      <c r="X65" s="45"/>
    </row>
    <row r="66" spans="1:24" ht="20.25" customHeight="1">
      <c r="A66" s="77" t="s">
        <v>69</v>
      </c>
      <c r="B66" s="77" t="s">
        <v>71</v>
      </c>
      <c r="C66" s="77" t="s">
        <v>267</v>
      </c>
      <c r="D66" s="77" t="s">
        <v>268</v>
      </c>
      <c r="E66" s="77" t="s">
        <v>118</v>
      </c>
      <c r="F66" s="77" t="s">
        <v>119</v>
      </c>
      <c r="G66" s="77" t="s">
        <v>265</v>
      </c>
      <c r="H66" s="77" t="s">
        <v>266</v>
      </c>
      <c r="I66" s="45">
        <v>7410</v>
      </c>
      <c r="J66" s="45">
        <v>7410</v>
      </c>
      <c r="K66" s="14"/>
      <c r="L66" s="14"/>
      <c r="M66" s="58">
        <v>7410</v>
      </c>
      <c r="N66" s="14"/>
      <c r="O66" s="45"/>
      <c r="P66" s="45"/>
      <c r="Q66" s="45"/>
      <c r="R66" s="45"/>
      <c r="S66" s="45"/>
      <c r="T66" s="45"/>
      <c r="U66" s="45"/>
      <c r="V66" s="45"/>
      <c r="W66" s="45"/>
      <c r="X66" s="45"/>
    </row>
    <row r="67" spans="1:24" ht="20.25" customHeight="1">
      <c r="A67" s="77" t="s">
        <v>69</v>
      </c>
      <c r="B67" s="77" t="s">
        <v>71</v>
      </c>
      <c r="C67" s="77" t="s">
        <v>269</v>
      </c>
      <c r="D67" s="77" t="s">
        <v>270</v>
      </c>
      <c r="E67" s="77" t="s">
        <v>105</v>
      </c>
      <c r="F67" s="77" t="s">
        <v>102</v>
      </c>
      <c r="G67" s="77" t="s">
        <v>271</v>
      </c>
      <c r="H67" s="77" t="s">
        <v>270</v>
      </c>
      <c r="I67" s="45">
        <v>4220</v>
      </c>
      <c r="J67" s="45">
        <v>4220</v>
      </c>
      <c r="K67" s="14"/>
      <c r="L67" s="14"/>
      <c r="M67" s="58">
        <v>4220</v>
      </c>
      <c r="N67" s="14"/>
      <c r="O67" s="45"/>
      <c r="P67" s="45"/>
      <c r="Q67" s="45"/>
      <c r="R67" s="45"/>
      <c r="S67" s="45"/>
      <c r="T67" s="45"/>
      <c r="U67" s="45"/>
      <c r="V67" s="45"/>
      <c r="W67" s="45"/>
      <c r="X67" s="45"/>
    </row>
    <row r="68" spans="1:24" ht="20.25" customHeight="1">
      <c r="A68" s="77" t="s">
        <v>69</v>
      </c>
      <c r="B68" s="77" t="s">
        <v>71</v>
      </c>
      <c r="C68" s="77" t="s">
        <v>269</v>
      </c>
      <c r="D68" s="77" t="s">
        <v>270</v>
      </c>
      <c r="E68" s="77" t="s">
        <v>106</v>
      </c>
      <c r="F68" s="77" t="s">
        <v>107</v>
      </c>
      <c r="G68" s="77" t="s">
        <v>271</v>
      </c>
      <c r="H68" s="77" t="s">
        <v>270</v>
      </c>
      <c r="I68" s="45">
        <v>2110</v>
      </c>
      <c r="J68" s="45">
        <v>2110</v>
      </c>
      <c r="K68" s="14"/>
      <c r="L68" s="14"/>
      <c r="M68" s="58">
        <v>2110</v>
      </c>
      <c r="N68" s="14"/>
      <c r="O68" s="45"/>
      <c r="P68" s="45"/>
      <c r="Q68" s="45"/>
      <c r="R68" s="45"/>
      <c r="S68" s="45"/>
      <c r="T68" s="45"/>
      <c r="U68" s="45"/>
      <c r="V68" s="45"/>
      <c r="W68" s="45"/>
      <c r="X68" s="45"/>
    </row>
    <row r="69" spans="1:24" ht="20.25" customHeight="1">
      <c r="A69" s="77" t="s">
        <v>69</v>
      </c>
      <c r="B69" s="77" t="s">
        <v>71</v>
      </c>
      <c r="C69" s="77" t="s">
        <v>272</v>
      </c>
      <c r="D69" s="77" t="s">
        <v>184</v>
      </c>
      <c r="E69" s="77" t="s">
        <v>105</v>
      </c>
      <c r="F69" s="77" t="s">
        <v>102</v>
      </c>
      <c r="G69" s="77" t="s">
        <v>273</v>
      </c>
      <c r="H69" s="77" t="s">
        <v>184</v>
      </c>
      <c r="I69" s="45">
        <v>5000</v>
      </c>
      <c r="J69" s="45">
        <v>5000</v>
      </c>
      <c r="K69" s="14"/>
      <c r="L69" s="14"/>
      <c r="M69" s="58">
        <v>5000</v>
      </c>
      <c r="N69" s="14"/>
      <c r="O69" s="45"/>
      <c r="P69" s="45"/>
      <c r="Q69" s="45"/>
      <c r="R69" s="45"/>
      <c r="S69" s="45"/>
      <c r="T69" s="45"/>
      <c r="U69" s="45"/>
      <c r="V69" s="45"/>
      <c r="W69" s="45"/>
      <c r="X69" s="45"/>
    </row>
    <row r="70" spans="1:24" ht="20.25" customHeight="1">
      <c r="A70" s="77" t="s">
        <v>69</v>
      </c>
      <c r="B70" s="77" t="s">
        <v>71</v>
      </c>
      <c r="C70" s="77" t="s">
        <v>272</v>
      </c>
      <c r="D70" s="77" t="s">
        <v>184</v>
      </c>
      <c r="E70" s="77" t="s">
        <v>106</v>
      </c>
      <c r="F70" s="77" t="s">
        <v>107</v>
      </c>
      <c r="G70" s="77" t="s">
        <v>273</v>
      </c>
      <c r="H70" s="77" t="s">
        <v>184</v>
      </c>
      <c r="I70" s="45">
        <v>2000</v>
      </c>
      <c r="J70" s="45">
        <v>2000</v>
      </c>
      <c r="K70" s="14"/>
      <c r="L70" s="14"/>
      <c r="M70" s="58">
        <v>2000</v>
      </c>
      <c r="N70" s="14"/>
      <c r="O70" s="45"/>
      <c r="P70" s="45"/>
      <c r="Q70" s="45"/>
      <c r="R70" s="45"/>
      <c r="S70" s="45"/>
      <c r="T70" s="45"/>
      <c r="U70" s="45"/>
      <c r="V70" s="45"/>
      <c r="W70" s="45"/>
      <c r="X70" s="45"/>
    </row>
    <row r="71" spans="1:24" ht="17.25" customHeight="1">
      <c r="A71" s="161" t="s">
        <v>179</v>
      </c>
      <c r="B71" s="162"/>
      <c r="C71" s="163"/>
      <c r="D71" s="163"/>
      <c r="E71" s="163"/>
      <c r="F71" s="163"/>
      <c r="G71" s="163"/>
      <c r="H71" s="164"/>
      <c r="I71" s="45">
        <v>3146666.94</v>
      </c>
      <c r="J71" s="45">
        <v>3146666.94</v>
      </c>
      <c r="K71" s="45"/>
      <c r="L71" s="45"/>
      <c r="M71" s="58">
        <v>3146666.94</v>
      </c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</row>
  </sheetData>
  <mergeCells count="31">
    <mergeCell ref="X6:X7"/>
    <mergeCell ref="S6:S7"/>
    <mergeCell ref="T6:T7"/>
    <mergeCell ref="U6:U7"/>
    <mergeCell ref="V6:V7"/>
    <mergeCell ref="W6:W7"/>
    <mergeCell ref="A71:H71"/>
    <mergeCell ref="A4:A7"/>
    <mergeCell ref="B4:B7"/>
    <mergeCell ref="C4:C7"/>
    <mergeCell ref="D4:D7"/>
    <mergeCell ref="E4:E7"/>
    <mergeCell ref="F4:F7"/>
    <mergeCell ref="G4:G7"/>
    <mergeCell ref="H4:H7"/>
    <mergeCell ref="A2:X2"/>
    <mergeCell ref="A3:H3"/>
    <mergeCell ref="I4:X4"/>
    <mergeCell ref="J5:N5"/>
    <mergeCell ref="O5:Q5"/>
    <mergeCell ref="S5:X5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</mergeCells>
  <phoneticPr fontId="1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A1:W35"/>
  <sheetViews>
    <sheetView showZeros="0" workbookViewId="0">
      <selection activeCell="C24" sqref="C24"/>
    </sheetView>
  </sheetViews>
  <sheetFormatPr defaultColWidth="9.125" defaultRowHeight="14.25" customHeight="1"/>
  <cols>
    <col min="1" max="1" width="10.25" customWidth="1"/>
    <col min="2" max="2" width="28.875" customWidth="1"/>
    <col min="3" max="3" width="48.12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73"/>
      <c r="E1" s="1"/>
      <c r="F1" s="1"/>
      <c r="G1" s="1"/>
      <c r="H1" s="1"/>
      <c r="U1" s="73"/>
      <c r="W1" s="74" t="s">
        <v>274</v>
      </c>
    </row>
    <row r="2" spans="1:23" ht="46.5" customHeight="1">
      <c r="A2" s="152" t="str">
        <f>"2025"&amp;"年部门项目支出预算表"</f>
        <v>2025年部门项目支出预算表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</row>
    <row r="3" spans="1:23" ht="13.5" customHeight="1">
      <c r="A3" s="153" t="str">
        <f>"单位名称："&amp;"中国共产党嵩明县委员会统一战线工作部"</f>
        <v>单位名称：中国共产党嵩明县委员会统一战线工作部</v>
      </c>
      <c r="B3" s="154"/>
      <c r="C3" s="154"/>
      <c r="D3" s="154"/>
      <c r="E3" s="154"/>
      <c r="F3" s="154"/>
      <c r="G3" s="154"/>
      <c r="H3" s="154"/>
      <c r="I3" s="4"/>
      <c r="J3" s="4"/>
      <c r="K3" s="4"/>
      <c r="L3" s="4"/>
      <c r="M3" s="4"/>
      <c r="N3" s="4"/>
      <c r="O3" s="4"/>
      <c r="P3" s="4"/>
      <c r="Q3" s="4"/>
      <c r="U3" s="73"/>
      <c r="W3" s="65" t="s">
        <v>1</v>
      </c>
    </row>
    <row r="4" spans="1:23" ht="21.75" customHeight="1">
      <c r="A4" s="165" t="s">
        <v>275</v>
      </c>
      <c r="B4" s="173">
        <v>4558666.9400000004</v>
      </c>
      <c r="C4" s="165" t="s">
        <v>191</v>
      </c>
      <c r="D4" s="165" t="s">
        <v>276</v>
      </c>
      <c r="E4" s="173" t="s">
        <v>192</v>
      </c>
      <c r="F4" s="173" t="s">
        <v>193</v>
      </c>
      <c r="G4" s="173" t="s">
        <v>277</v>
      </c>
      <c r="H4" s="173" t="s">
        <v>278</v>
      </c>
      <c r="I4" s="176" t="s">
        <v>54</v>
      </c>
      <c r="J4" s="159" t="s">
        <v>279</v>
      </c>
      <c r="K4" s="133"/>
      <c r="L4" s="133"/>
      <c r="M4" s="134"/>
      <c r="N4" s="159" t="s">
        <v>198</v>
      </c>
      <c r="O4" s="133"/>
      <c r="P4" s="134"/>
      <c r="Q4" s="173" t="s">
        <v>60</v>
      </c>
      <c r="R4" s="159" t="s">
        <v>61</v>
      </c>
      <c r="S4" s="133"/>
      <c r="T4" s="133"/>
      <c r="U4" s="133"/>
      <c r="V4" s="133"/>
      <c r="W4" s="134"/>
    </row>
    <row r="5" spans="1:23" ht="21.75" customHeight="1">
      <c r="A5" s="166"/>
      <c r="B5" s="167"/>
      <c r="C5" s="166"/>
      <c r="D5" s="166"/>
      <c r="E5" s="174"/>
      <c r="F5" s="174"/>
      <c r="G5" s="174"/>
      <c r="H5" s="174"/>
      <c r="I5" s="167"/>
      <c r="J5" s="177" t="s">
        <v>57</v>
      </c>
      <c r="K5" s="139"/>
      <c r="L5" s="173" t="s">
        <v>58</v>
      </c>
      <c r="M5" s="173" t="s">
        <v>59</v>
      </c>
      <c r="N5" s="173" t="s">
        <v>57</v>
      </c>
      <c r="O5" s="173" t="s">
        <v>58</v>
      </c>
      <c r="P5" s="173" t="s">
        <v>59</v>
      </c>
      <c r="Q5" s="174"/>
      <c r="R5" s="173" t="s">
        <v>56</v>
      </c>
      <c r="S5" s="173" t="s">
        <v>63</v>
      </c>
      <c r="T5" s="173" t="s">
        <v>204</v>
      </c>
      <c r="U5" s="173" t="s">
        <v>65</v>
      </c>
      <c r="V5" s="173" t="s">
        <v>66</v>
      </c>
      <c r="W5" s="173" t="s">
        <v>67</v>
      </c>
    </row>
    <row r="6" spans="1:23" ht="21" customHeight="1">
      <c r="A6" s="167"/>
      <c r="B6" s="167"/>
      <c r="C6" s="167"/>
      <c r="D6" s="167"/>
      <c r="E6" s="167"/>
      <c r="F6" s="167"/>
      <c r="G6" s="167"/>
      <c r="H6" s="167"/>
      <c r="I6" s="167"/>
      <c r="J6" s="178" t="s">
        <v>56</v>
      </c>
      <c r="K6" s="140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</row>
    <row r="7" spans="1:23" ht="39.75" customHeight="1">
      <c r="A7" s="172"/>
      <c r="B7" s="138"/>
      <c r="C7" s="172"/>
      <c r="D7" s="172"/>
      <c r="E7" s="175"/>
      <c r="F7" s="175"/>
      <c r="G7" s="175"/>
      <c r="H7" s="175"/>
      <c r="I7" s="138"/>
      <c r="J7" s="38" t="s">
        <v>56</v>
      </c>
      <c r="K7" s="38" t="s">
        <v>280</v>
      </c>
      <c r="L7" s="175"/>
      <c r="M7" s="175"/>
      <c r="N7" s="175"/>
      <c r="O7" s="175"/>
      <c r="P7" s="175"/>
      <c r="Q7" s="175"/>
      <c r="R7" s="175"/>
      <c r="S7" s="175"/>
      <c r="T7" s="175"/>
      <c r="U7" s="138"/>
      <c r="V7" s="175"/>
      <c r="W7" s="175"/>
    </row>
    <row r="8" spans="1:23" ht="1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  <c r="T8" s="19">
        <v>20</v>
      </c>
      <c r="U8" s="10">
        <v>21</v>
      </c>
      <c r="V8" s="19">
        <v>22</v>
      </c>
      <c r="W8" s="10">
        <v>23</v>
      </c>
    </row>
    <row r="9" spans="1:23" ht="21.75" customHeight="1">
      <c r="A9" s="40" t="s">
        <v>281</v>
      </c>
      <c r="B9" s="40" t="s">
        <v>282</v>
      </c>
      <c r="C9" s="40" t="s">
        <v>283</v>
      </c>
      <c r="D9" s="40" t="s">
        <v>71</v>
      </c>
      <c r="E9" s="40" t="s">
        <v>101</v>
      </c>
      <c r="F9" s="40" t="s">
        <v>102</v>
      </c>
      <c r="G9" s="40" t="s">
        <v>243</v>
      </c>
      <c r="H9" s="40" t="s">
        <v>244</v>
      </c>
      <c r="I9" s="45">
        <v>230000</v>
      </c>
      <c r="J9" s="45">
        <v>230000</v>
      </c>
      <c r="K9" s="58">
        <v>230000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 ht="21.75" customHeight="1">
      <c r="A10" s="40" t="s">
        <v>281</v>
      </c>
      <c r="B10" s="40" t="s">
        <v>284</v>
      </c>
      <c r="C10" s="40" t="s">
        <v>285</v>
      </c>
      <c r="D10" s="40" t="s">
        <v>71</v>
      </c>
      <c r="E10" s="40" t="s">
        <v>105</v>
      </c>
      <c r="F10" s="40" t="s">
        <v>102</v>
      </c>
      <c r="G10" s="40" t="s">
        <v>243</v>
      </c>
      <c r="H10" s="40" t="s">
        <v>244</v>
      </c>
      <c r="I10" s="45">
        <v>530000</v>
      </c>
      <c r="J10" s="45">
        <v>530000</v>
      </c>
      <c r="K10" s="58">
        <v>530000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 ht="42" customHeight="1">
      <c r="A11" s="40" t="s">
        <v>281</v>
      </c>
      <c r="B11" s="40" t="s">
        <v>286</v>
      </c>
      <c r="C11" s="40" t="s">
        <v>287</v>
      </c>
      <c r="D11" s="40" t="s">
        <v>71</v>
      </c>
      <c r="E11" s="40" t="s">
        <v>101</v>
      </c>
      <c r="F11" s="40" t="s">
        <v>102</v>
      </c>
      <c r="G11" s="40" t="s">
        <v>243</v>
      </c>
      <c r="H11" s="40" t="s">
        <v>244</v>
      </c>
      <c r="I11" s="45">
        <v>200000</v>
      </c>
      <c r="J11" s="45">
        <v>200000</v>
      </c>
      <c r="K11" s="58">
        <v>200000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 ht="21.75" customHeight="1">
      <c r="A12" s="40" t="s">
        <v>281</v>
      </c>
      <c r="B12" s="40" t="s">
        <v>288</v>
      </c>
      <c r="C12" s="40" t="s">
        <v>289</v>
      </c>
      <c r="D12" s="40" t="s">
        <v>71</v>
      </c>
      <c r="E12" s="40" t="s">
        <v>101</v>
      </c>
      <c r="F12" s="40" t="s">
        <v>102</v>
      </c>
      <c r="G12" s="40" t="s">
        <v>243</v>
      </c>
      <c r="H12" s="40" t="s">
        <v>244</v>
      </c>
      <c r="I12" s="45">
        <v>452000</v>
      </c>
      <c r="J12" s="45">
        <v>452000</v>
      </c>
      <c r="K12" s="58">
        <v>452000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 ht="18.75" customHeight="1">
      <c r="A13" s="161" t="s">
        <v>179</v>
      </c>
      <c r="B13" s="162"/>
      <c r="C13" s="162"/>
      <c r="D13" s="162"/>
      <c r="E13" s="162"/>
      <c r="F13" s="162"/>
      <c r="G13" s="162"/>
      <c r="H13" s="123"/>
      <c r="I13" s="45">
        <v>1412000</v>
      </c>
      <c r="J13" s="45">
        <v>1412000</v>
      </c>
      <c r="K13" s="58">
        <v>1412000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35" spans="2:4" ht="14.25" customHeight="1">
      <c r="B35">
        <v>4558666.9400000004</v>
      </c>
      <c r="D35">
        <v>4558666.9400000004</v>
      </c>
    </row>
  </sheetData>
  <mergeCells count="28">
    <mergeCell ref="V5:V7"/>
    <mergeCell ref="W5:W7"/>
    <mergeCell ref="J5:K6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1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A1:J22"/>
  <sheetViews>
    <sheetView showZeros="0" topLeftCell="A14" workbookViewId="0">
      <selection activeCell="B30" sqref="B30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2" t="s">
        <v>290</v>
      </c>
    </row>
    <row r="2" spans="1:10" ht="39.75" customHeight="1">
      <c r="A2" s="179" t="str">
        <f>"2025"&amp;"年部门项目支出绩效目标表"</f>
        <v>2025年部门项目支出绩效目标表</v>
      </c>
      <c r="B2" s="152"/>
      <c r="C2" s="152"/>
      <c r="D2" s="152"/>
      <c r="E2" s="152"/>
      <c r="F2" s="151"/>
      <c r="G2" s="152"/>
      <c r="H2" s="151"/>
      <c r="I2" s="151"/>
      <c r="J2" s="152"/>
    </row>
    <row r="3" spans="1:10" ht="17.25" customHeight="1">
      <c r="A3" s="153" t="str">
        <f>"单位名称："&amp;"中国共产党嵩明县委员会统一战线工作部"</f>
        <v>单位名称：中国共产党嵩明县委员会统一战线工作部</v>
      </c>
      <c r="B3" s="94"/>
      <c r="C3" s="94"/>
      <c r="D3" s="94"/>
      <c r="E3" s="94"/>
      <c r="F3" s="94"/>
      <c r="G3" s="94"/>
      <c r="H3" s="94"/>
    </row>
    <row r="4" spans="1:10" ht="44.25" customHeight="1">
      <c r="A4" s="38" t="s">
        <v>191</v>
      </c>
      <c r="B4" s="38" t="s">
        <v>291</v>
      </c>
      <c r="C4" s="38" t="s">
        <v>292</v>
      </c>
      <c r="D4" s="38" t="s">
        <v>293</v>
      </c>
      <c r="E4" s="38" t="s">
        <v>294</v>
      </c>
      <c r="F4" s="39" t="s">
        <v>295</v>
      </c>
      <c r="G4" s="38" t="s">
        <v>296</v>
      </c>
      <c r="H4" s="39" t="s">
        <v>297</v>
      </c>
      <c r="I4" s="39" t="s">
        <v>298</v>
      </c>
      <c r="J4" s="38" t="s">
        <v>299</v>
      </c>
    </row>
    <row r="5" spans="1:10" ht="18.75" customHeight="1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19">
        <v>6</v>
      </c>
      <c r="G5" s="70">
        <v>7</v>
      </c>
      <c r="H5" s="19">
        <v>8</v>
      </c>
      <c r="I5" s="19">
        <v>9</v>
      </c>
      <c r="J5" s="70">
        <v>10</v>
      </c>
    </row>
    <row r="6" spans="1:10" ht="42" customHeight="1">
      <c r="A6" s="16" t="s">
        <v>69</v>
      </c>
      <c r="C6" s="40"/>
      <c r="D6" s="40"/>
      <c r="E6" s="29"/>
      <c r="F6" s="41"/>
      <c r="G6" s="29"/>
      <c r="H6" s="41"/>
      <c r="I6" s="41"/>
      <c r="J6" s="29"/>
    </row>
    <row r="7" spans="1:10" ht="42" customHeight="1">
      <c r="A7" s="71" t="s">
        <v>71</v>
      </c>
      <c r="B7" s="11"/>
      <c r="C7" s="11"/>
      <c r="D7" s="11"/>
      <c r="E7" s="16"/>
      <c r="F7" s="11"/>
      <c r="G7" s="16"/>
      <c r="H7" s="11"/>
      <c r="I7" s="11"/>
      <c r="J7" s="16"/>
    </row>
    <row r="8" spans="1:10" ht="42" customHeight="1">
      <c r="A8" s="180" t="s">
        <v>300</v>
      </c>
      <c r="B8" s="181" t="s">
        <v>300</v>
      </c>
      <c r="C8" s="11" t="s">
        <v>301</v>
      </c>
      <c r="D8" s="11" t="s">
        <v>302</v>
      </c>
      <c r="E8" s="16" t="s">
        <v>300</v>
      </c>
      <c r="F8" s="11" t="s">
        <v>303</v>
      </c>
      <c r="G8" s="16" t="s">
        <v>304</v>
      </c>
      <c r="H8" s="11" t="s">
        <v>305</v>
      </c>
      <c r="I8" s="11" t="s">
        <v>306</v>
      </c>
      <c r="J8" s="16" t="s">
        <v>307</v>
      </c>
    </row>
    <row r="9" spans="1:10" ht="42" customHeight="1">
      <c r="A9" s="180" t="s">
        <v>300</v>
      </c>
      <c r="B9" s="181" t="s">
        <v>300</v>
      </c>
      <c r="C9" s="11" t="s">
        <v>308</v>
      </c>
      <c r="D9" s="11" t="s">
        <v>309</v>
      </c>
      <c r="E9" s="16" t="s">
        <v>300</v>
      </c>
      <c r="F9" s="11" t="s">
        <v>303</v>
      </c>
      <c r="G9" s="16" t="s">
        <v>304</v>
      </c>
      <c r="H9" s="11" t="s">
        <v>305</v>
      </c>
      <c r="I9" s="11" t="s">
        <v>306</v>
      </c>
      <c r="J9" s="16" t="s">
        <v>307</v>
      </c>
    </row>
    <row r="10" spans="1:10" ht="42" customHeight="1">
      <c r="A10" s="180" t="s">
        <v>300</v>
      </c>
      <c r="B10" s="181" t="s">
        <v>300</v>
      </c>
      <c r="C10" s="11" t="s">
        <v>310</v>
      </c>
      <c r="D10" s="11" t="s">
        <v>311</v>
      </c>
      <c r="E10" s="16" t="s">
        <v>300</v>
      </c>
      <c r="F10" s="11" t="s">
        <v>303</v>
      </c>
      <c r="G10" s="16" t="s">
        <v>304</v>
      </c>
      <c r="H10" s="11" t="s">
        <v>305</v>
      </c>
      <c r="I10" s="11" t="s">
        <v>306</v>
      </c>
      <c r="J10" s="16" t="s">
        <v>307</v>
      </c>
    </row>
    <row r="11" spans="1:10" ht="42" customHeight="1">
      <c r="A11" s="180" t="s">
        <v>285</v>
      </c>
      <c r="B11" s="181" t="s">
        <v>312</v>
      </c>
      <c r="C11" s="11" t="s">
        <v>301</v>
      </c>
      <c r="D11" s="11" t="s">
        <v>302</v>
      </c>
      <c r="E11" s="16" t="s">
        <v>285</v>
      </c>
      <c r="F11" s="11" t="s">
        <v>303</v>
      </c>
      <c r="G11" s="16" t="s">
        <v>313</v>
      </c>
      <c r="H11" s="11" t="s">
        <v>305</v>
      </c>
      <c r="I11" s="11" t="s">
        <v>306</v>
      </c>
      <c r="J11" s="16" t="s">
        <v>285</v>
      </c>
    </row>
    <row r="12" spans="1:10" ht="42" customHeight="1">
      <c r="A12" s="180" t="s">
        <v>285</v>
      </c>
      <c r="B12" s="181" t="s">
        <v>312</v>
      </c>
      <c r="C12" s="11" t="s">
        <v>308</v>
      </c>
      <c r="D12" s="11" t="s">
        <v>309</v>
      </c>
      <c r="E12" s="16" t="s">
        <v>285</v>
      </c>
      <c r="F12" s="11" t="s">
        <v>303</v>
      </c>
      <c r="G12" s="16" t="s">
        <v>313</v>
      </c>
      <c r="H12" s="11" t="s">
        <v>305</v>
      </c>
      <c r="I12" s="11" t="s">
        <v>306</v>
      </c>
      <c r="J12" s="16" t="s">
        <v>285</v>
      </c>
    </row>
    <row r="13" spans="1:10" ht="42" customHeight="1">
      <c r="A13" s="180" t="s">
        <v>285</v>
      </c>
      <c r="B13" s="181" t="s">
        <v>312</v>
      </c>
      <c r="C13" s="11" t="s">
        <v>310</v>
      </c>
      <c r="D13" s="11" t="s">
        <v>311</v>
      </c>
      <c r="E13" s="16" t="s">
        <v>285</v>
      </c>
      <c r="F13" s="11" t="s">
        <v>303</v>
      </c>
      <c r="G13" s="16" t="s">
        <v>313</v>
      </c>
      <c r="H13" s="11" t="s">
        <v>305</v>
      </c>
      <c r="I13" s="11" t="s">
        <v>306</v>
      </c>
      <c r="J13" s="16" t="s">
        <v>285</v>
      </c>
    </row>
    <row r="14" spans="1:10" ht="42" customHeight="1">
      <c r="A14" s="180" t="s">
        <v>283</v>
      </c>
      <c r="B14" s="181" t="s">
        <v>314</v>
      </c>
      <c r="C14" s="11" t="s">
        <v>301</v>
      </c>
      <c r="D14" s="11" t="s">
        <v>315</v>
      </c>
      <c r="E14" s="16" t="s">
        <v>316</v>
      </c>
      <c r="F14" s="11" t="s">
        <v>317</v>
      </c>
      <c r="G14" s="16" t="s">
        <v>318</v>
      </c>
      <c r="H14" s="11" t="s">
        <v>319</v>
      </c>
      <c r="I14" s="11" t="s">
        <v>320</v>
      </c>
      <c r="J14" s="16" t="s">
        <v>321</v>
      </c>
    </row>
    <row r="15" spans="1:10" ht="42" customHeight="1">
      <c r="A15" s="180" t="s">
        <v>283</v>
      </c>
      <c r="B15" s="181" t="s">
        <v>314</v>
      </c>
      <c r="C15" s="11" t="s">
        <v>308</v>
      </c>
      <c r="D15" s="11" t="s">
        <v>309</v>
      </c>
      <c r="E15" s="16" t="s">
        <v>322</v>
      </c>
      <c r="F15" s="11" t="s">
        <v>303</v>
      </c>
      <c r="G15" s="16" t="s">
        <v>323</v>
      </c>
      <c r="H15" s="11" t="s">
        <v>319</v>
      </c>
      <c r="I15" s="11" t="s">
        <v>320</v>
      </c>
      <c r="J15" s="16" t="s">
        <v>321</v>
      </c>
    </row>
    <row r="16" spans="1:10" ht="42" customHeight="1">
      <c r="A16" s="180" t="s">
        <v>283</v>
      </c>
      <c r="B16" s="181" t="s">
        <v>314</v>
      </c>
      <c r="C16" s="11" t="s">
        <v>310</v>
      </c>
      <c r="D16" s="11" t="s">
        <v>311</v>
      </c>
      <c r="E16" s="16" t="s">
        <v>324</v>
      </c>
      <c r="F16" s="11" t="s">
        <v>317</v>
      </c>
      <c r="G16" s="16" t="s">
        <v>318</v>
      </c>
      <c r="H16" s="11" t="s">
        <v>319</v>
      </c>
      <c r="I16" s="11" t="s">
        <v>320</v>
      </c>
      <c r="J16" s="16" t="s">
        <v>321</v>
      </c>
    </row>
    <row r="17" spans="1:10" ht="42" customHeight="1">
      <c r="A17" s="180" t="s">
        <v>289</v>
      </c>
      <c r="B17" s="181" t="s">
        <v>325</v>
      </c>
      <c r="C17" s="11" t="s">
        <v>301</v>
      </c>
      <c r="D17" s="11"/>
      <c r="E17" s="16" t="s">
        <v>326</v>
      </c>
      <c r="F17" s="11" t="s">
        <v>303</v>
      </c>
      <c r="G17" s="16" t="s">
        <v>85</v>
      </c>
      <c r="H17" s="11" t="s">
        <v>327</v>
      </c>
      <c r="I17" s="11" t="s">
        <v>306</v>
      </c>
      <c r="J17" s="16" t="s">
        <v>328</v>
      </c>
    </row>
    <row r="18" spans="1:10" ht="42" customHeight="1">
      <c r="A18" s="180" t="s">
        <v>289</v>
      </c>
      <c r="B18" s="181" t="s">
        <v>325</v>
      </c>
      <c r="C18" s="11" t="s">
        <v>308</v>
      </c>
      <c r="D18" s="11" t="s">
        <v>309</v>
      </c>
      <c r="E18" s="16" t="s">
        <v>329</v>
      </c>
      <c r="F18" s="11" t="s">
        <v>303</v>
      </c>
      <c r="G18" s="16" t="s">
        <v>330</v>
      </c>
      <c r="H18" s="11"/>
      <c r="I18" s="11" t="s">
        <v>320</v>
      </c>
      <c r="J18" s="16" t="s">
        <v>331</v>
      </c>
    </row>
    <row r="19" spans="1:10" ht="42" customHeight="1">
      <c r="A19" s="180" t="s">
        <v>289</v>
      </c>
      <c r="B19" s="181" t="s">
        <v>325</v>
      </c>
      <c r="C19" s="11" t="s">
        <v>310</v>
      </c>
      <c r="D19" s="11" t="s">
        <v>311</v>
      </c>
      <c r="E19" s="16" t="s">
        <v>332</v>
      </c>
      <c r="F19" s="11" t="s">
        <v>303</v>
      </c>
      <c r="G19" s="16" t="s">
        <v>330</v>
      </c>
      <c r="H19" s="11"/>
      <c r="I19" s="11" t="s">
        <v>320</v>
      </c>
      <c r="J19" s="16" t="s">
        <v>332</v>
      </c>
    </row>
    <row r="20" spans="1:10" ht="42" customHeight="1">
      <c r="A20" s="180" t="s">
        <v>287</v>
      </c>
      <c r="B20" s="181" t="s">
        <v>333</v>
      </c>
      <c r="C20" s="11" t="s">
        <v>301</v>
      </c>
      <c r="D20" s="11" t="s">
        <v>302</v>
      </c>
      <c r="E20" s="16" t="s">
        <v>334</v>
      </c>
      <c r="F20" s="11" t="s">
        <v>317</v>
      </c>
      <c r="G20" s="16" t="s">
        <v>335</v>
      </c>
      <c r="H20" s="11" t="s">
        <v>336</v>
      </c>
      <c r="I20" s="11" t="s">
        <v>306</v>
      </c>
      <c r="J20" s="16" t="s">
        <v>337</v>
      </c>
    </row>
    <row r="21" spans="1:10" ht="42" customHeight="1">
      <c r="A21" s="180" t="s">
        <v>287</v>
      </c>
      <c r="B21" s="181" t="s">
        <v>333</v>
      </c>
      <c r="C21" s="11" t="s">
        <v>308</v>
      </c>
      <c r="D21" s="11" t="s">
        <v>309</v>
      </c>
      <c r="E21" s="16" t="s">
        <v>338</v>
      </c>
      <c r="F21" s="11" t="s">
        <v>317</v>
      </c>
      <c r="G21" s="16" t="s">
        <v>318</v>
      </c>
      <c r="H21" s="11" t="s">
        <v>319</v>
      </c>
      <c r="I21" s="11" t="s">
        <v>320</v>
      </c>
      <c r="J21" s="16" t="s">
        <v>338</v>
      </c>
    </row>
    <row r="22" spans="1:10" ht="42" customHeight="1">
      <c r="A22" s="180" t="s">
        <v>287</v>
      </c>
      <c r="B22" s="181" t="s">
        <v>333</v>
      </c>
      <c r="C22" s="11" t="s">
        <v>310</v>
      </c>
      <c r="D22" s="11" t="s">
        <v>311</v>
      </c>
      <c r="E22" s="16" t="s">
        <v>339</v>
      </c>
      <c r="F22" s="11" t="s">
        <v>317</v>
      </c>
      <c r="G22" s="16" t="s">
        <v>318</v>
      </c>
      <c r="H22" s="11" t="s">
        <v>319</v>
      </c>
      <c r="I22" s="11" t="s">
        <v>320</v>
      </c>
      <c r="J22" s="16" t="s">
        <v>339</v>
      </c>
    </row>
  </sheetData>
  <mergeCells count="12">
    <mergeCell ref="A17:A19"/>
    <mergeCell ref="A20:A22"/>
    <mergeCell ref="B8:B10"/>
    <mergeCell ref="B11:B13"/>
    <mergeCell ref="B14:B16"/>
    <mergeCell ref="B17:B19"/>
    <mergeCell ref="B20:B22"/>
    <mergeCell ref="A2:J2"/>
    <mergeCell ref="A3:H3"/>
    <mergeCell ref="A8:A10"/>
    <mergeCell ref="A11:A13"/>
    <mergeCell ref="A14:A16"/>
  </mergeCells>
  <phoneticPr fontId="1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徐丽</cp:lastModifiedBy>
  <dcterms:created xsi:type="dcterms:W3CDTF">2025-03-17T06:18:00Z</dcterms:created>
  <dcterms:modified xsi:type="dcterms:W3CDTF">2025-04-22T10:05:28Z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CAEF83EAA9E74F2BB56A38ACFC5E1FD3</vt:lpwstr>
  </property>
  <property fmtid="{D5CDD505-2E9C-101B-9397-08002B2CF9AE}" pid="3" name="KSOProductBuildVer">
    <vt:lpwstr>2052-11.8.2.12089</vt:lpwstr>
  </property>
</Properties>
</file>