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<sst xmlns="http://schemas.openxmlformats.org/spreadsheetml/2006/main" count="1042" uniqueCount="439">
  <si>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</si>
  <si>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</si>
  <si>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</si>
  <si>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</si>
  <si>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</si>
  <si>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</si>
  <si>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</si>
  <si>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</si>
  <si>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</si>
  <si>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</si>
  <si>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</si>
  <si>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</si>
  <si>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</si>
  <si>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</si>
  <si>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</si>
  <si>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</si>
  <si>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</si>
  <si>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</si>
  <si>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</si>
  <si>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</si>
  <si>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</si>
  <si>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</si>
  <si>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</si>
  <si>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</si>
  <si>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</si>
  <si>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</si>
  <si>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</si>
  <si>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</si>
  <si>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</si>
  <si>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</si>
  <si>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</si>
  <si>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</si>
  <si>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</si>
  <si>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</si>
  <si>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</si>
  <si>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</si>
  <si>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</si>
  <si>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</si>
  <si>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</si>
  <si>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</si>
  <si>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</si>
  <si>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</si>
  <si>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</si>
  <si>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</si>
  <si>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</si>
  <si>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</si>
  <si>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</si>
  <si>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</si>
  <si>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</si>
  <si>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</si>
  <si>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</si>
  <si>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</si>
  <si>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</si>
  <si>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</si>
  <si>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</si>
  <si>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</si>
  <si>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</si>
  <si>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</si>
  <si>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</si>
  <si>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</si>
  <si>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</si>
  <si>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</si>
  <si>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</si>
  <si>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</si>
  <si>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</si>
  <si>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</si>
  <si>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</si>
  <si>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</si>
  <si>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</si>
  <si>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131017</t>
  </si>
  <si>
    <t>嵩明县第二人民医院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</si>
  <si>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</si>
  <si>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</si>
  <si>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</si>
  <si>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</si>
  <si>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</si>
  <si>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</si>
  <si>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</si>
  <si>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</si>
  <si>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</si>
  <si>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</si>
  <si>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</si>
  <si>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</si>
  <si>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</si>
  <si>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</si>
  <si>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</si>
  <si>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</si>
  <si>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</si>
  <si>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</si>
  <si>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</si>
  <si>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</si>
  <si>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</si>
  <si>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</si>
  <si>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</si>
  <si>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</si>
  <si>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</si>
  <si>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</si>
  <si>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</si>
  <si>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</si>
  <si>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</si>
  <si>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</si>
  <si>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</si>
  <si>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</si>
  <si>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</si>
  <si>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</si>
  <si>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</si>
  <si>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</si>
  <si>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</si>
  <si>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</si>
  <si>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</si>
  <si>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</si>
  <si>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</si>
  <si>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21002</t>
  </si>
  <si>
    <t>公立医院</t>
  </si>
  <si>
    <t>2100201</t>
  </si>
  <si>
    <t>综合医院</t>
  </si>
  <si>
    <t>2100299</t>
  </si>
  <si>
    <t>其他公立医院支出</t>
  </si>
  <si>
    <t>21011</t>
  </si>
  <si>
    <t>行政事业单位医疗</t>
  </si>
  <si>
    <t>2101102</t>
  </si>
  <si>
    <t>事业单位医疗</t>
  </si>
  <si>
    <t>2101103</t>
  </si>
  <si>
    <t>公务员医疗补助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</si>
  <si>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</si>
  <si>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</si>
  <si>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</si>
  <si>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</si>
  <si>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</si>
  <si>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</si>
  <si>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</si>
  <si>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</si>
  <si>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</si>
  <si>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</si>
  <si>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</si>
  <si>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</si>
  <si>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</si>
  <si>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</si>
  <si>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</si>
  <si>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</si>
  <si>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</si>
  <si>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</si>
  <si>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</si>
  <si>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</si>
  <si>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</si>
  <si>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</si>
  <si>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</si>
  <si>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</si>
  <si>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</si>
  <si>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</si>
  <si>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</si>
  <si>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</si>
  <si>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</si>
  <si>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</si>
  <si>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</si>
  <si>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</si>
  <si>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</si>
  <si>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</si>
  <si>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</si>
  <si>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</si>
  <si>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</si>
  <si>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</si>
  <si>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</si>
  <si>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</si>
  <si>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</si>
  <si>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</si>
  <si>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</si>
  <si>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</si>
  <si>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</si>
  <si>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</si>
  <si>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</si>
  <si>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</si>
  <si>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</si>
  <si>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</si>
  <si>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</si>
  <si>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</si>
  <si>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说明：嵩明县第二人民医院2025年无一般公共预算“三公”经费预算支出，故本表为空表。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</si>
  <si>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</si>
  <si>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</si>
  <si>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</si>
  <si>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</si>
  <si>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</si>
  <si>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</si>
  <si>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</si>
  <si>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</si>
  <si>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</si>
  <si>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</si>
  <si>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</si>
  <si>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</si>
  <si>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</si>
  <si>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</si>
  <si>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</si>
  <si>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</si>
  <si>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</si>
  <si>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</si>
  <si>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</si>
  <si>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嵩明县卫生健康局</t>
  </si>
  <si>
    <t>530127251100003728844</t>
  </si>
  <si>
    <t>事业人员支出工资</t>
  </si>
  <si>
    <t>30101</t>
  </si>
  <si>
    <t>基本工资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</si>
  <si>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</si>
  <si>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</si>
  <si>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</si>
  <si>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</si>
  <si>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</si>
  <si>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</si>
  <si>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</si>
  <si>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530127251100003708274</t>
  </si>
  <si>
    <t>2025年事业人员支出工资预算资金</t>
  </si>
  <si>
    <t>社会保障缴费</t>
  </si>
  <si>
    <t>530127251100003708242</t>
  </si>
  <si>
    <t>2025年社会保障缴费预算资金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</si>
  <si>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</si>
  <si>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</si>
  <si>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</si>
  <si>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</si>
  <si>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</si>
  <si>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</si>
  <si>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</si>
  <si>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</si>
  <si>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</si>
  <si>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</si>
  <si>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530127251100003714487</t>
  </si>
  <si>
    <t>2025年住房公积金预算支出资金</t>
  </si>
  <si>
    <t>30113</t>
  </si>
  <si>
    <t>对个人和家庭的补助</t>
  </si>
  <si>
    <t>530127251100003708248</t>
  </si>
  <si>
    <t>2025年对个人和家庭的补助预算资金</t>
  </si>
  <si>
    <t>30305</t>
  </si>
  <si>
    <t>生活补助</t>
  </si>
  <si>
    <t>其他工资福利支出</t>
  </si>
  <si>
    <t>530127251100003708210</t>
  </si>
  <si>
    <t>2025年其他工资福利支出预算资金</t>
  </si>
  <si>
    <t>30199</t>
  </si>
  <si>
    <t>事业发展类</t>
  </si>
  <si>
    <t>530127251100003708201</t>
  </si>
  <si>
    <t>2025年资产购置预算资金</t>
  </si>
  <si>
    <t>31003</t>
  </si>
  <si>
    <t>专用设备购置</t>
  </si>
  <si>
    <t>530127251100003708234</t>
  </si>
  <si>
    <t>2025年商品和服务支出预算资金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</si>
  <si>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</si>
  <si>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</si>
  <si>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</si>
  <si>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</si>
  <si>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</si>
  <si>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</si>
  <si>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</si>
  <si>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</si>
  <si>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</si>
  <si>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</si>
  <si>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</si>
  <si>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</si>
  <si>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</si>
  <si>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</si>
  <si>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</si>
  <si>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</si>
  <si>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</si>
  <si>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</si>
  <si>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30218</t>
  </si>
  <si>
    <t>专用材料费</t>
  </si>
  <si>
    <t>30231</t>
  </si>
  <si>
    <t>公务用车运行维护费</t>
  </si>
  <si>
    <t>30299</t>
  </si>
  <si>
    <t>其他商品和服务支出</t>
  </si>
  <si>
    <t>530127251100003718433</t>
  </si>
  <si>
    <t>2025年偿还历年债务预算资金</t>
  </si>
  <si>
    <t>31001</t>
  </si>
  <si>
    <t>房屋建筑物购建</t>
  </si>
  <si>
    <t>31006</t>
  </si>
  <si>
    <t>大型修缮</t>
  </si>
  <si>
    <t>31008</t>
  </si>
  <si>
    <t>物资储备</t>
  </si>
  <si>
    <t>530127251100003765769</t>
  </si>
  <si>
    <t>县二院三年行动（2023至2025）高质量发展建设资金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</si>
  <si>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</si>
  <si>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</si>
  <si>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</si>
  <si>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</si>
  <si>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</si>
  <si>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</si>
  <si>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</si>
  <si>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</si>
  <si>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</si>
  <si>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</si>
  <si>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嵩明县第二人民医院2025年其他工资福利支出</t>
  </si>
  <si>
    <t>产出指标</t>
  </si>
  <si>
    <t>成本指标</t>
  </si>
  <si>
    <t>经济成本指标</t>
  </si>
  <si>
    <t>=</t>
  </si>
  <si>
    <t>2662149.28</t>
  </si>
  <si>
    <t>元</t>
  </si>
  <si>
    <t>定量指标</t>
  </si>
  <si>
    <t>反应其他工资福利支出是实际支出情况</t>
  </si>
  <si>
    <t>效益指标</t>
  </si>
  <si>
    <t>经济效益</t>
  </si>
  <si>
    <t>支出金额</t>
  </si>
  <si>
    <t>反应其他工资福利支出的及时性</t>
  </si>
  <si>
    <t>满意度指标</t>
  </si>
  <si>
    <t>服务对象满意度</t>
  </si>
  <si>
    <t>满意度</t>
  </si>
  <si>
    <t>90</t>
  </si>
  <si>
    <t>级</t>
  </si>
  <si>
    <t>反映服务对象对工资福利的整体满意情况。</t>
  </si>
  <si>
    <t>256963.44</t>
  </si>
  <si>
    <t>数量指标</t>
  </si>
  <si>
    <t>支出月份</t>
  </si>
  <si>
    <t>月</t>
  </si>
  <si>
    <t>反应对个人和家庭的补助月份情况</t>
  </si>
  <si>
    <t>反应对个人和家庭补助的金额情况</t>
  </si>
  <si>
    <t>100</t>
  </si>
  <si>
    <t>%</t>
  </si>
  <si>
    <t xml:space="preserve">反映服务对象对个人和家庭补助的整体满意情况。
</t>
  </si>
  <si>
    <t>1310000</t>
  </si>
  <si>
    <t>购置设备数量</t>
  </si>
  <si>
    <t>&gt;=</t>
  </si>
  <si>
    <t>44</t>
  </si>
  <si>
    <t>台（套）</t>
  </si>
  <si>
    <t>反映购置数量完成情况。</t>
  </si>
  <si>
    <t>可持续影响</t>
  </si>
  <si>
    <t>设备使用年限</t>
  </si>
  <si>
    <t>年</t>
  </si>
  <si>
    <t>反映新投入设备使用年限情况。</t>
  </si>
  <si>
    <t>使用人员满意度</t>
  </si>
  <si>
    <t>反映服务对象对购置设备的整体满意情况。
使用人员满意度=（对购置设备满意的人数/问卷调查人数）*100%。</t>
  </si>
  <si>
    <t>3960000</t>
  </si>
  <si>
    <t>反应偿还债务的成本情况</t>
  </si>
  <si>
    <t>偿还金额</t>
  </si>
  <si>
    <t>3760000</t>
  </si>
  <si>
    <t>反应2025年偿还金额</t>
  </si>
  <si>
    <t>反应债务偿还满意度</t>
  </si>
  <si>
    <t>3218068.4</t>
  </si>
  <si>
    <t>时效指标</t>
  </si>
  <si>
    <t>支出月数</t>
  </si>
  <si>
    <t>反应事业人员支出的及时性</t>
  </si>
  <si>
    <t>反应对事业人员支出工资支出情况</t>
  </si>
  <si>
    <t>反映服务对象对事业人员工资的整体满意情况。
满意度=（对事业人员工资满意的人数/问卷调查人数）*100%。</t>
  </si>
  <si>
    <t>1921050.72</t>
  </si>
  <si>
    <t>是否按时缴纳</t>
  </si>
  <si>
    <t>是</t>
  </si>
  <si>
    <t>定性指标</t>
  </si>
  <si>
    <t>反应社保缴纳的及时性</t>
  </si>
  <si>
    <t>缴纳金额</t>
  </si>
  <si>
    <t>反应社会保障缴费金额是否足额</t>
  </si>
  <si>
    <t>&gt;</t>
  </si>
  <si>
    <t>95</t>
  </si>
  <si>
    <t xml:space="preserve">反映服务对象对社会保障的整体满意情况。
</t>
  </si>
  <si>
    <t>5819298</t>
  </si>
  <si>
    <t>商品和服务及时性</t>
  </si>
  <si>
    <t>&lt;</t>
  </si>
  <si>
    <t>30</t>
  </si>
  <si>
    <t>天</t>
  </si>
  <si>
    <t>反应商品和服务提供的及时性</t>
  </si>
  <si>
    <t>有效期</t>
  </si>
  <si>
    <t>1.00</t>
  </si>
  <si>
    <t>反应商品和服务的有效年限情况</t>
  </si>
  <si>
    <t>反映服务对象对商品和服务的整体满意情况。
使用人员满意度=（对商品和服务满意的人数/问卷调查人数）*100%。</t>
  </si>
  <si>
    <t>100万</t>
  </si>
  <si>
    <t>建设完成年份</t>
  </si>
  <si>
    <t>2025</t>
  </si>
  <si>
    <t>2025年医疗高质量发展建设完成情况是否按时完成</t>
  </si>
  <si>
    <t>社会效益</t>
  </si>
  <si>
    <t>就诊人数增长量</t>
  </si>
  <si>
    <t>2025年就诊人次-上年就诊人次</t>
  </si>
  <si>
    <t>人</t>
  </si>
  <si>
    <t>反应高质量建设后就诊人数的增长量</t>
  </si>
  <si>
    <t>反应相关健康事业发展的满意情况</t>
  </si>
  <si>
    <t>412998</t>
  </si>
  <si>
    <t>反应公积金的缴纳及时性</t>
  </si>
  <si>
    <t>金额</t>
  </si>
  <si>
    <t>反应住房公积金缴纳金额情况</t>
  </si>
  <si>
    <t>反映服务对象对公积金缴纳的整体满意情况。
满意度=（对公积金缴纳满意的人数/问卷调查人数）*100%。</t>
  </si>
  <si>
    <t>预算06表</t>
  </si>
  <si>
    <t>政府性基金预算支出预算表</t>
  </si>
  <si>
    <t>单位名称：昆明市发展和改革委员会</t>
  </si>
  <si>
    <t>政府性基金预算支出</t>
  </si>
  <si>
    <t>说明：嵩明县第二人民医院2025年无部门政府性基金预算支出，故本表为空表。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</si>
  <si>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</si>
  <si>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</si>
  <si>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</si>
  <si>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</si>
  <si>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</si>
  <si>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</si>
  <si>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</si>
  <si>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</si>
  <si>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</si>
  <si>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</si>
  <si>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</si>
  <si>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彩色打印机</t>
  </si>
  <si>
    <t>A4彩色打印机</t>
  </si>
  <si>
    <t>电梯</t>
  </si>
  <si>
    <t>复印机</t>
  </si>
  <si>
    <t>多功能打印机</t>
  </si>
  <si>
    <t>其他打印机</t>
  </si>
  <si>
    <t>台式计算机设备</t>
  </si>
  <si>
    <t>台式计算机</t>
  </si>
  <si>
    <t>救护车保险费</t>
  </si>
  <si>
    <t>其他服务</t>
  </si>
  <si>
    <t>救护车加油</t>
  </si>
  <si>
    <t>物业费</t>
  </si>
  <si>
    <t>救护车维修</t>
  </si>
  <si>
    <t>其他维修和保养服务</t>
  </si>
  <si>
    <t>印刷品制作</t>
  </si>
  <si>
    <t>其他印刷服务</t>
  </si>
  <si>
    <t>设备采购（CT)</t>
  </si>
  <si>
    <t>医用 X 线诊断设备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</si>
  <si>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</si>
  <si>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</si>
  <si>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</si>
  <si>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</si>
  <si>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</si>
  <si>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</si>
  <si>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</si>
  <si>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</si>
  <si>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说明：嵩明县第二人民医院2025年无部门政府购买服务预算支出，故本表为空表。</t>
  </si>
  <si>
    <t>预算09-1表</t>
  </si>
  <si>
    <t>单位名称（项目）</t>
  </si>
  <si>
    <t>地区</t>
  </si>
  <si>
    <t>杨林经开区</t>
  </si>
  <si>
    <t>说明：嵩明县第二人民医院2025年无对下转移支付预算支出，故本表为空表。</t>
  </si>
  <si>
    <t>预算09-2表</t>
  </si>
  <si>
    <t>说明：嵩明县第二人民医院2025年无对下转移支付绩效目标，故本表为空表。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</si>
  <si>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</si>
  <si>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</si>
  <si>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</si>
  <si>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</si>
  <si>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</si>
  <si>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</si>
  <si>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</si>
  <si>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说明：嵩明县第二人民医院2025年无新增资产配置预算支出，故本表为空表。</t>
  </si>
  <si>
    <t>预算11表</t>
  </si>
  <si>
    <t>上级补助</t>
  </si>
  <si>
    <t>说明：嵩明县第二人民医院2025年无上级转移支付补助项目预算支出，故本表为空表。</t>
  </si>
  <si>
    <t>预算12表</t>
  </si>
  <si>
    <t>项目级次</t>
  </si>
  <si>
    <t>313 事业发展类</t>
  </si>
  <si>
    <t>本级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</si>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</sst>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#,##0.00;\-#,##0.00;;@"/>
    <numFmt numFmtId="178" formatCode="yyyy/mm/dd"/>
    <numFmt numFmtId="179" formatCode="#,##0;\-#,##0;;@"/>
    <numFmt numFmtId="180" formatCode="hh:mm:ss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18" fillId="0" borderId="7">
      <alignment horizontal="right" vertical="center"/>
    </xf>
    <xf numFmtId="0" fontId="16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18" fillId="0" borderId="7">
      <alignment horizontal="right"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18" applyNumberFormat="0" applyAlignment="0" applyProtection="0">
      <alignment vertical="center"/>
    </xf>
    <xf numFmtId="0" fontId="30" fillId="12" borderId="14" applyNumberFormat="0" applyAlignment="0" applyProtection="0">
      <alignment vertical="center"/>
    </xf>
    <xf numFmtId="0" fontId="31" fillId="13" borderId="19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10" fontId="18" fillId="0" borderId="7">
      <alignment horizontal="right" vertical="center"/>
    </xf>
    <xf numFmtId="0" fontId="16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177" fontId="18" fillId="0" borderId="7">
      <alignment horizontal="right" vertical="center"/>
    </xf>
    <xf numFmtId="49" fontId="18" fillId="0" borderId="7">
      <alignment horizontal="left" vertical="center" wrapText="1"/>
    </xf>
    <xf numFmtId="177" fontId="18" fillId="0" borderId="7">
      <alignment horizontal="right" vertical="center"/>
    </xf>
    <xf numFmtId="180" fontId="18" fillId="0" borderId="7">
      <alignment horizontal="right" vertical="center"/>
    </xf>
    <xf numFmtId="179" fontId="18" fillId="0" borderId="7">
      <alignment horizontal="right" vertical="center"/>
    </xf>
  </cellStyleXfs>
  <cellXfs count="196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5" fillId="0" borderId="0" xfId="0" applyFont="1"/>
    <xf numFmtId="0" fontId="1" fillId="0" borderId="7" xfId="0" applyFont="1" applyBorder="1" applyAlignment="1" applyProtection="1">
      <alignment horizontal="center" vertical="center"/>
      <protection locked="0"/>
    </xf>
    <xf numFmtId="4" fontId="6" fillId="0" borderId="7" xfId="54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>
      <alignment vertical="top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9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7" fontId="6" fillId="0" borderId="7" xfId="54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7" fontId="6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79" fontId="6" fillId="0" borderId="7" xfId="56" applyFont="1" applyAlignment="1">
      <alignment horizontal="center" vertical="center"/>
    </xf>
    <xf numFmtId="179" fontId="6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7" fontId="6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10" fillId="0" borderId="0" xfId="0" applyFont="1" applyAlignment="1" applyProtection="1">
      <alignment horizontal="right"/>
      <protection locked="0"/>
    </xf>
    <xf numFmtId="49" fontId="10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7" fontId="15" fillId="0" borderId="7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7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abSelected="1" workbookViewId="0">
      <selection activeCell="A3" sqref="A3:B3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63" t="s">
        <v>0</v>
      </c>
    </row>
    <row r="2" ht="41.25" customHeight="1" spans="1:1">
      <c r="A2" s="40" t="str">
        <f>"2025"&amp;"年部门财务收支预算总表"</f>
        <v>2025年部门财务收支预算总表</v>
      </c>
    </row>
    <row r="3" ht="17.25" customHeight="1" spans="1:4">
      <c r="A3" s="43" t="str">
        <f>"单位名称："&amp;"嵩明县第二人民医院"</f>
        <v>单位名称：嵩明县第二人民医院</v>
      </c>
      <c r="B3" s="161"/>
      <c r="D3" s="140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23" customHeight="1" spans="1:4">
      <c r="A6" s="164" t="s">
        <v>7</v>
      </c>
      <c r="B6" s="77">
        <v>1620000</v>
      </c>
      <c r="C6" s="164" t="s">
        <v>8</v>
      </c>
      <c r="D6" s="77"/>
    </row>
    <row r="7" ht="23" customHeight="1" spans="1:4">
      <c r="A7" s="164" t="s">
        <v>9</v>
      </c>
      <c r="B7" s="77"/>
      <c r="C7" s="164" t="s">
        <v>10</v>
      </c>
      <c r="D7" s="77"/>
    </row>
    <row r="8" ht="23" customHeight="1" spans="1:4">
      <c r="A8" s="164" t="s">
        <v>11</v>
      </c>
      <c r="B8" s="77"/>
      <c r="C8" s="195" t="s">
        <v>12</v>
      </c>
      <c r="D8" s="77"/>
    </row>
    <row r="9" ht="23" customHeight="1" spans="1:4">
      <c r="A9" s="164" t="s">
        <v>13</v>
      </c>
      <c r="B9" s="77"/>
      <c r="C9" s="195" t="s">
        <v>14</v>
      </c>
      <c r="D9" s="77"/>
    </row>
    <row r="10" ht="23" customHeight="1" spans="1:4">
      <c r="A10" s="164" t="s">
        <v>15</v>
      </c>
      <c r="B10" s="77">
        <v>19360527.84</v>
      </c>
      <c r="C10" s="195" t="s">
        <v>16</v>
      </c>
      <c r="D10" s="77"/>
    </row>
    <row r="11" ht="23" customHeight="1" spans="1:4">
      <c r="A11" s="164" t="s">
        <v>17</v>
      </c>
      <c r="B11" s="77">
        <v>19360527.84</v>
      </c>
      <c r="C11" s="195" t="s">
        <v>18</v>
      </c>
      <c r="D11" s="77"/>
    </row>
    <row r="12" ht="23" customHeight="1" spans="1:4">
      <c r="A12" s="164" t="s">
        <v>19</v>
      </c>
      <c r="B12" s="77"/>
      <c r="C12" s="30" t="s">
        <v>20</v>
      </c>
      <c r="D12" s="77"/>
    </row>
    <row r="13" ht="23" customHeight="1" spans="1:4">
      <c r="A13" s="164" t="s">
        <v>21</v>
      </c>
      <c r="B13" s="77"/>
      <c r="C13" s="30" t="s">
        <v>22</v>
      </c>
      <c r="D13" s="77">
        <v>1710873.55</v>
      </c>
    </row>
    <row r="14" ht="23" customHeight="1" spans="1:4">
      <c r="A14" s="164" t="s">
        <v>23</v>
      </c>
      <c r="B14" s="77"/>
      <c r="C14" s="30" t="s">
        <v>24</v>
      </c>
      <c r="D14" s="77">
        <v>18856656.29</v>
      </c>
    </row>
    <row r="15" ht="23" customHeight="1" spans="1:4">
      <c r="A15" s="164" t="s">
        <v>25</v>
      </c>
      <c r="B15" s="108"/>
      <c r="C15" s="30" t="s">
        <v>26</v>
      </c>
      <c r="D15" s="77"/>
    </row>
    <row r="16" ht="23" customHeight="1" spans="1:4">
      <c r="A16" s="145"/>
      <c r="B16" s="77"/>
      <c r="C16" s="30" t="s">
        <v>27</v>
      </c>
      <c r="D16" s="77"/>
    </row>
    <row r="17" ht="23" customHeight="1" spans="1:4">
      <c r="A17" s="165"/>
      <c r="B17" s="77"/>
      <c r="C17" s="30" t="s">
        <v>28</v>
      </c>
      <c r="D17" s="77"/>
    </row>
    <row r="18" ht="23" customHeight="1" spans="1:4">
      <c r="A18" s="165"/>
      <c r="B18" s="77"/>
      <c r="C18" s="30" t="s">
        <v>29</v>
      </c>
      <c r="D18" s="77"/>
    </row>
    <row r="19" ht="23" customHeight="1" spans="1:4">
      <c r="A19" s="165"/>
      <c r="B19" s="77"/>
      <c r="C19" s="30" t="s">
        <v>30</v>
      </c>
      <c r="D19" s="77"/>
    </row>
    <row r="20" ht="23" customHeight="1" spans="1:4">
      <c r="A20" s="165"/>
      <c r="B20" s="77"/>
      <c r="C20" s="30" t="s">
        <v>31</v>
      </c>
      <c r="D20" s="77"/>
    </row>
    <row r="21" ht="23" customHeight="1" spans="1:4">
      <c r="A21" s="165"/>
      <c r="B21" s="77"/>
      <c r="C21" s="30" t="s">
        <v>32</v>
      </c>
      <c r="D21" s="77"/>
    </row>
    <row r="22" ht="23" customHeight="1" spans="1:4">
      <c r="A22" s="165"/>
      <c r="B22" s="77"/>
      <c r="C22" s="30" t="s">
        <v>33</v>
      </c>
      <c r="D22" s="77"/>
    </row>
    <row r="23" ht="23" customHeight="1" spans="1:4">
      <c r="A23" s="165"/>
      <c r="B23" s="77"/>
      <c r="C23" s="30" t="s">
        <v>34</v>
      </c>
      <c r="D23" s="77"/>
    </row>
    <row r="24" ht="23" customHeight="1" spans="1:4">
      <c r="A24" s="165"/>
      <c r="B24" s="77"/>
      <c r="C24" s="30" t="s">
        <v>35</v>
      </c>
      <c r="D24" s="77">
        <v>412998</v>
      </c>
    </row>
    <row r="25" ht="23" customHeight="1" spans="1:4">
      <c r="A25" s="165"/>
      <c r="B25" s="77"/>
      <c r="C25" s="30" t="s">
        <v>36</v>
      </c>
      <c r="D25" s="77"/>
    </row>
    <row r="26" ht="23" customHeight="1" spans="1:4">
      <c r="A26" s="165"/>
      <c r="B26" s="77"/>
      <c r="C26" s="145" t="s">
        <v>37</v>
      </c>
      <c r="D26" s="77"/>
    </row>
    <row r="27" ht="23" customHeight="1" spans="1:4">
      <c r="A27" s="165"/>
      <c r="B27" s="77"/>
      <c r="C27" s="30" t="s">
        <v>38</v>
      </c>
      <c r="D27" s="77"/>
    </row>
    <row r="28" ht="23" customHeight="1" spans="1:4">
      <c r="A28" s="165"/>
      <c r="B28" s="77"/>
      <c r="C28" s="30" t="s">
        <v>39</v>
      </c>
      <c r="D28" s="77"/>
    </row>
    <row r="29" ht="23" customHeight="1" spans="1:4">
      <c r="A29" s="165"/>
      <c r="B29" s="77"/>
      <c r="C29" s="145" t="s">
        <v>40</v>
      </c>
      <c r="D29" s="77"/>
    </row>
    <row r="30" ht="23" customHeight="1" spans="1:4">
      <c r="A30" s="165"/>
      <c r="B30" s="77"/>
      <c r="C30" s="145" t="s">
        <v>41</v>
      </c>
      <c r="D30" s="77"/>
    </row>
    <row r="31" ht="23" customHeight="1" spans="1:4">
      <c r="A31" s="165"/>
      <c r="B31" s="77"/>
      <c r="C31" s="30" t="s">
        <v>42</v>
      </c>
      <c r="D31" s="77"/>
    </row>
    <row r="32" ht="23" customHeight="1" spans="1:4">
      <c r="A32" s="165" t="s">
        <v>43</v>
      </c>
      <c r="B32" s="77">
        <v>20980527.84</v>
      </c>
      <c r="C32" s="165" t="s">
        <v>44</v>
      </c>
      <c r="D32" s="77">
        <v>20980527.84</v>
      </c>
    </row>
    <row r="33" ht="23" customHeight="1" spans="1:4">
      <c r="A33" s="145" t="s">
        <v>45</v>
      </c>
      <c r="B33" s="77"/>
      <c r="C33" s="145" t="s">
        <v>46</v>
      </c>
      <c r="D33" s="77"/>
    </row>
    <row r="34" ht="23" customHeight="1" spans="1:4">
      <c r="A34" s="30" t="s">
        <v>47</v>
      </c>
      <c r="B34" s="108"/>
      <c r="C34" s="30" t="s">
        <v>47</v>
      </c>
      <c r="D34" s="108"/>
    </row>
    <row r="35" ht="23" customHeight="1" spans="1:4">
      <c r="A35" s="30" t="s">
        <v>48</v>
      </c>
      <c r="B35" s="108"/>
      <c r="C35" s="30" t="s">
        <v>49</v>
      </c>
      <c r="D35" s="108"/>
    </row>
    <row r="36" ht="23" customHeight="1" spans="1:4">
      <c r="A36" s="166" t="s">
        <v>50</v>
      </c>
      <c r="B36" s="77">
        <v>20980527.84</v>
      </c>
      <c r="C36" s="166" t="s">
        <v>51</v>
      </c>
      <c r="D36" s="77">
        <v>20980527.84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A3" sqref="A3:C3"/>
    </sheetView>
  </sheetViews>
  <sheetFormatPr defaultColWidth="9.13333333333333" defaultRowHeight="14.25" customHeight="1" outlineLevelCol="5"/>
  <cols>
    <col min="1" max="1" width="32.1333333333333" customWidth="1"/>
    <col min="2" max="2" width="20.7083333333333" customWidth="1"/>
    <col min="3" max="3" width="32.1333333333333" customWidth="1"/>
    <col min="4" max="4" width="27.7083333333333" customWidth="1"/>
    <col min="5" max="6" width="36.708333333333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8" t="s">
        <v>373</v>
      </c>
    </row>
    <row r="2" ht="42" customHeight="1" spans="1:6">
      <c r="A2" s="122" t="str">
        <f>"2025"&amp;"年部门政府性基金预算支出预算表"</f>
        <v>2025年部门政府性基金预算支出预算表</v>
      </c>
      <c r="B2" s="122" t="s">
        <v>374</v>
      </c>
      <c r="C2" s="123"/>
      <c r="D2" s="124"/>
      <c r="E2" s="124"/>
      <c r="F2" s="124"/>
    </row>
    <row r="3" ht="13.5" customHeight="1" spans="1:6">
      <c r="A3" s="4" t="str">
        <f>"单位名称："&amp;"嵩明县第二人民医院"</f>
        <v>单位名称：嵩明县第二人民医院</v>
      </c>
      <c r="B3" s="4" t="s">
        <v>375</v>
      </c>
      <c r="C3" s="119"/>
      <c r="D3" s="121"/>
      <c r="E3" s="121"/>
      <c r="F3" s="118" t="s">
        <v>1</v>
      </c>
    </row>
    <row r="4" ht="19.5" customHeight="1" spans="1:6">
      <c r="A4" s="125" t="s">
        <v>179</v>
      </c>
      <c r="B4" s="126" t="s">
        <v>72</v>
      </c>
      <c r="C4" s="125" t="s">
        <v>73</v>
      </c>
      <c r="D4" s="10" t="s">
        <v>376</v>
      </c>
      <c r="E4" s="11"/>
      <c r="F4" s="12"/>
    </row>
    <row r="5" ht="18.75" customHeight="1" spans="1:6">
      <c r="A5" s="127"/>
      <c r="B5" s="128"/>
      <c r="C5" s="127"/>
      <c r="D5" s="15" t="s">
        <v>55</v>
      </c>
      <c r="E5" s="10" t="s">
        <v>75</v>
      </c>
      <c r="F5" s="15" t="s">
        <v>76</v>
      </c>
    </row>
    <row r="6" ht="18.75" customHeight="1" spans="1:6">
      <c r="A6" s="67">
        <v>1</v>
      </c>
      <c r="B6" s="129" t="s">
        <v>83</v>
      </c>
      <c r="C6" s="67">
        <v>3</v>
      </c>
      <c r="D6" s="130">
        <v>4</v>
      </c>
      <c r="E6" s="130">
        <v>5</v>
      </c>
      <c r="F6" s="130">
        <v>6</v>
      </c>
    </row>
    <row r="7" ht="21" customHeight="1" spans="1:6">
      <c r="A7" s="20"/>
      <c r="B7" s="20"/>
      <c r="C7" s="20"/>
      <c r="D7" s="77"/>
      <c r="E7" s="77"/>
      <c r="F7" s="77"/>
    </row>
    <row r="8" ht="21" customHeight="1" spans="1:6">
      <c r="A8" s="20"/>
      <c r="B8" s="20"/>
      <c r="C8" s="20"/>
      <c r="D8" s="77"/>
      <c r="E8" s="77"/>
      <c r="F8" s="77"/>
    </row>
    <row r="9" ht="18.75" customHeight="1" spans="1:6">
      <c r="A9" s="131" t="s">
        <v>168</v>
      </c>
      <c r="B9" s="131" t="s">
        <v>168</v>
      </c>
      <c r="C9" s="132" t="s">
        <v>168</v>
      </c>
      <c r="D9" s="77"/>
      <c r="E9" s="77"/>
      <c r="F9" s="77"/>
    </row>
    <row r="10" customHeight="1" spans="1:1">
      <c r="A10" s="34" t="s">
        <v>377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20"/>
  <sheetViews>
    <sheetView showZeros="0" workbookViewId="0">
      <selection activeCell="A3" sqref="A3:H3"/>
    </sheetView>
  </sheetViews>
  <sheetFormatPr defaultColWidth="9.13333333333333" defaultRowHeight="14.25" customHeight="1"/>
  <cols>
    <col min="1" max="2" width="32.575" customWidth="1"/>
    <col min="3" max="3" width="42.9083333333333" customWidth="1"/>
    <col min="4" max="4" width="21.7083333333333" customWidth="1"/>
    <col min="5" max="5" width="35.2833333333333" customWidth="1"/>
    <col min="6" max="6" width="7.70833333333333" customWidth="1"/>
    <col min="7" max="7" width="11.1333333333333" customWidth="1"/>
    <col min="8" max="8" width="13.2833333333333" customWidth="1"/>
    <col min="9" max="18" width="20" customWidth="1"/>
    <col min="19" max="19" width="19.8583333333333" customWidth="1"/>
  </cols>
  <sheetData>
    <row r="1" ht="15.75" customHeight="1" spans="2:19">
      <c r="B1" s="79"/>
      <c r="C1" s="79"/>
      <c r="R1" s="2"/>
      <c r="S1" s="2" t="s">
        <v>378</v>
      </c>
    </row>
    <row r="2" ht="41.25" customHeight="1" spans="1:19">
      <c r="A2" s="71" t="str">
        <f>"2025"&amp;"年部门政府采购预算表"</f>
        <v>2025年部门政府采购预算表</v>
      </c>
      <c r="B2" s="65"/>
      <c r="C2" s="65"/>
      <c r="D2" s="3"/>
      <c r="E2" s="3"/>
      <c r="F2" s="3"/>
      <c r="G2" s="3"/>
      <c r="H2" s="3"/>
      <c r="I2" s="3"/>
      <c r="J2" s="3"/>
      <c r="K2" s="3"/>
      <c r="L2" s="3"/>
      <c r="M2" s="65"/>
      <c r="N2" s="3"/>
      <c r="O2" s="3"/>
      <c r="P2" s="65"/>
      <c r="Q2" s="3"/>
      <c r="R2" s="65"/>
      <c r="S2" s="65"/>
    </row>
    <row r="3" ht="18.75" customHeight="1" spans="1:19">
      <c r="A3" s="109" t="str">
        <f>"单位名称："&amp;"嵩明县第二人民医院"</f>
        <v>单位名称：嵩明县第二人民医院</v>
      </c>
      <c r="B3" s="81"/>
      <c r="C3" s="81"/>
      <c r="D3" s="6"/>
      <c r="E3" s="6"/>
      <c r="F3" s="6"/>
      <c r="G3" s="6"/>
      <c r="H3" s="6"/>
      <c r="I3" s="6"/>
      <c r="J3" s="6"/>
      <c r="K3" s="6"/>
      <c r="L3" s="6"/>
      <c r="R3" s="7"/>
      <c r="S3" s="118" t="s">
        <v>1</v>
      </c>
    </row>
    <row r="4" ht="15.75" customHeight="1" spans="1:19">
      <c r="A4" s="9" t="s">
        <v>178</v>
      </c>
      <c r="B4" s="82" t="s">
        <v>179</v>
      </c>
      <c r="C4" s="82" t="s">
        <v>379</v>
      </c>
      <c r="D4" s="83" t="s">
        <v>380</v>
      </c>
      <c r="E4" s="83" t="s">
        <v>381</v>
      </c>
      <c r="F4" s="83" t="s">
        <v>382</v>
      </c>
      <c r="G4" s="83" t="s">
        <v>383</v>
      </c>
      <c r="H4" s="83" t="s">
        <v>384</v>
      </c>
      <c r="I4" s="96" t="s">
        <v>186</v>
      </c>
      <c r="J4" s="96"/>
      <c r="K4" s="96"/>
      <c r="L4" s="96"/>
      <c r="M4" s="97"/>
      <c r="N4" s="96"/>
      <c r="O4" s="96"/>
      <c r="P4" s="104"/>
      <c r="Q4" s="96"/>
      <c r="R4" s="97"/>
      <c r="S4" s="105"/>
    </row>
    <row r="5" ht="17.25" customHeight="1" spans="1:19">
      <c r="A5" s="14"/>
      <c r="B5" s="84"/>
      <c r="C5" s="84"/>
      <c r="D5" s="85"/>
      <c r="E5" s="85"/>
      <c r="F5" s="85"/>
      <c r="G5" s="85"/>
      <c r="H5" s="85"/>
      <c r="I5" s="85" t="s">
        <v>55</v>
      </c>
      <c r="J5" s="85" t="s">
        <v>58</v>
      </c>
      <c r="K5" s="85" t="s">
        <v>385</v>
      </c>
      <c r="L5" s="85" t="s">
        <v>386</v>
      </c>
      <c r="M5" s="98" t="s">
        <v>387</v>
      </c>
      <c r="N5" s="99" t="s">
        <v>388</v>
      </c>
      <c r="O5" s="99"/>
      <c r="P5" s="106"/>
      <c r="Q5" s="99"/>
      <c r="R5" s="107"/>
      <c r="S5" s="86"/>
    </row>
    <row r="6" ht="54" customHeight="1" spans="1:19">
      <c r="A6" s="17"/>
      <c r="B6" s="86"/>
      <c r="C6" s="86"/>
      <c r="D6" s="87"/>
      <c r="E6" s="87"/>
      <c r="F6" s="87"/>
      <c r="G6" s="87"/>
      <c r="H6" s="87"/>
      <c r="I6" s="87"/>
      <c r="J6" s="87" t="s">
        <v>57</v>
      </c>
      <c r="K6" s="87"/>
      <c r="L6" s="87"/>
      <c r="M6" s="100"/>
      <c r="N6" s="87" t="s">
        <v>57</v>
      </c>
      <c r="O6" s="87" t="s">
        <v>64</v>
      </c>
      <c r="P6" s="86" t="s">
        <v>65</v>
      </c>
      <c r="Q6" s="87" t="s">
        <v>66</v>
      </c>
      <c r="R6" s="100" t="s">
        <v>67</v>
      </c>
      <c r="S6" s="86" t="s">
        <v>68</v>
      </c>
    </row>
    <row r="7" ht="28" customHeight="1" spans="1:19">
      <c r="A7" s="110">
        <v>1</v>
      </c>
      <c r="B7" s="110" t="s">
        <v>83</v>
      </c>
      <c r="C7" s="111">
        <v>3</v>
      </c>
      <c r="D7" s="111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>
        <v>19</v>
      </c>
    </row>
    <row r="8" ht="28" customHeight="1" spans="1:19">
      <c r="A8" s="88" t="s">
        <v>196</v>
      </c>
      <c r="B8" s="89" t="s">
        <v>70</v>
      </c>
      <c r="C8" s="89" t="s">
        <v>237</v>
      </c>
      <c r="D8" s="90" t="s">
        <v>389</v>
      </c>
      <c r="E8" s="90" t="s">
        <v>390</v>
      </c>
      <c r="F8" s="90" t="s">
        <v>292</v>
      </c>
      <c r="G8" s="112">
        <v>7</v>
      </c>
      <c r="H8" s="77">
        <v>9999.99</v>
      </c>
      <c r="I8" s="77">
        <v>9999.99</v>
      </c>
      <c r="J8" s="77"/>
      <c r="K8" s="77"/>
      <c r="L8" s="77"/>
      <c r="M8" s="77"/>
      <c r="N8" s="77">
        <v>9999.99</v>
      </c>
      <c r="O8" s="77">
        <v>9999.99</v>
      </c>
      <c r="P8" s="108"/>
      <c r="Q8" s="108"/>
      <c r="R8" s="77"/>
      <c r="S8" s="77"/>
    </row>
    <row r="9" ht="28" customHeight="1" spans="1:19">
      <c r="A9" s="88" t="s">
        <v>196</v>
      </c>
      <c r="B9" s="89" t="s">
        <v>70</v>
      </c>
      <c r="C9" s="89" t="s">
        <v>237</v>
      </c>
      <c r="D9" s="90" t="s">
        <v>391</v>
      </c>
      <c r="E9" s="90" t="s">
        <v>391</v>
      </c>
      <c r="F9" s="90" t="s">
        <v>292</v>
      </c>
      <c r="G9" s="112">
        <v>1</v>
      </c>
      <c r="H9" s="77">
        <v>120000</v>
      </c>
      <c r="I9" s="77">
        <v>120000</v>
      </c>
      <c r="J9" s="77"/>
      <c r="K9" s="77"/>
      <c r="L9" s="77"/>
      <c r="M9" s="77"/>
      <c r="N9" s="77">
        <v>120000</v>
      </c>
      <c r="O9" s="77">
        <v>120000</v>
      </c>
      <c r="P9" s="108"/>
      <c r="Q9" s="108"/>
      <c r="R9" s="77"/>
      <c r="S9" s="77"/>
    </row>
    <row r="10" ht="28" customHeight="1" spans="1:19">
      <c r="A10" s="88" t="s">
        <v>196</v>
      </c>
      <c r="B10" s="89" t="s">
        <v>70</v>
      </c>
      <c r="C10" s="89" t="s">
        <v>237</v>
      </c>
      <c r="D10" s="90" t="s">
        <v>392</v>
      </c>
      <c r="E10" s="90" t="s">
        <v>392</v>
      </c>
      <c r="F10" s="90" t="s">
        <v>292</v>
      </c>
      <c r="G10" s="112">
        <v>1</v>
      </c>
      <c r="H10" s="77">
        <v>2499.99</v>
      </c>
      <c r="I10" s="77">
        <v>2499.99</v>
      </c>
      <c r="J10" s="77"/>
      <c r="K10" s="77"/>
      <c r="L10" s="77"/>
      <c r="M10" s="77"/>
      <c r="N10" s="77">
        <v>2499.99</v>
      </c>
      <c r="O10" s="77">
        <v>2499.99</v>
      </c>
      <c r="P10" s="108"/>
      <c r="Q10" s="108"/>
      <c r="R10" s="77"/>
      <c r="S10" s="77"/>
    </row>
    <row r="11" ht="28" customHeight="1" spans="1:19">
      <c r="A11" s="88" t="s">
        <v>196</v>
      </c>
      <c r="B11" s="89" t="s">
        <v>70</v>
      </c>
      <c r="C11" s="89" t="s">
        <v>237</v>
      </c>
      <c r="D11" s="90" t="s">
        <v>393</v>
      </c>
      <c r="E11" s="90" t="s">
        <v>394</v>
      </c>
      <c r="F11" s="90" t="s">
        <v>292</v>
      </c>
      <c r="G11" s="112">
        <v>1</v>
      </c>
      <c r="H11" s="77">
        <v>2000</v>
      </c>
      <c r="I11" s="77">
        <v>2000</v>
      </c>
      <c r="J11" s="77"/>
      <c r="K11" s="77"/>
      <c r="L11" s="77"/>
      <c r="M11" s="77"/>
      <c r="N11" s="77">
        <v>2000</v>
      </c>
      <c r="O11" s="77">
        <v>2000</v>
      </c>
      <c r="P11" s="108"/>
      <c r="Q11" s="108"/>
      <c r="R11" s="77"/>
      <c r="S11" s="77"/>
    </row>
    <row r="12" ht="28" customHeight="1" spans="1:19">
      <c r="A12" s="88" t="s">
        <v>196</v>
      </c>
      <c r="B12" s="89" t="s">
        <v>70</v>
      </c>
      <c r="C12" s="89" t="s">
        <v>237</v>
      </c>
      <c r="D12" s="90" t="s">
        <v>395</v>
      </c>
      <c r="E12" s="90" t="s">
        <v>396</v>
      </c>
      <c r="F12" s="90" t="s">
        <v>292</v>
      </c>
      <c r="G12" s="112">
        <v>11</v>
      </c>
      <c r="H12" s="77">
        <v>52600.02</v>
      </c>
      <c r="I12" s="77">
        <v>52600.02</v>
      </c>
      <c r="J12" s="77"/>
      <c r="K12" s="77"/>
      <c r="L12" s="77"/>
      <c r="M12" s="77"/>
      <c r="N12" s="77">
        <v>52600.02</v>
      </c>
      <c r="O12" s="77">
        <v>52600.02</v>
      </c>
      <c r="P12" s="108"/>
      <c r="Q12" s="108"/>
      <c r="R12" s="77"/>
      <c r="S12" s="77"/>
    </row>
    <row r="13" ht="28" customHeight="1" spans="1:19">
      <c r="A13" s="88" t="s">
        <v>196</v>
      </c>
      <c r="B13" s="89" t="s">
        <v>70</v>
      </c>
      <c r="C13" s="89" t="s">
        <v>241</v>
      </c>
      <c r="D13" s="90" t="s">
        <v>397</v>
      </c>
      <c r="E13" s="90" t="s">
        <v>398</v>
      </c>
      <c r="F13" s="90" t="s">
        <v>292</v>
      </c>
      <c r="G13" s="112">
        <v>1</v>
      </c>
      <c r="H13" s="77">
        <v>10000</v>
      </c>
      <c r="I13" s="77">
        <v>10000</v>
      </c>
      <c r="J13" s="77"/>
      <c r="K13" s="77"/>
      <c r="L13" s="77"/>
      <c r="M13" s="77"/>
      <c r="N13" s="77">
        <v>10000</v>
      </c>
      <c r="O13" s="77">
        <v>10000</v>
      </c>
      <c r="P13" s="108"/>
      <c r="Q13" s="108"/>
      <c r="R13" s="77"/>
      <c r="S13" s="77"/>
    </row>
    <row r="14" ht="28" customHeight="1" spans="1:19">
      <c r="A14" s="88" t="s">
        <v>196</v>
      </c>
      <c r="B14" s="89" t="s">
        <v>70</v>
      </c>
      <c r="C14" s="89" t="s">
        <v>241</v>
      </c>
      <c r="D14" s="90" t="s">
        <v>399</v>
      </c>
      <c r="E14" s="90" t="s">
        <v>398</v>
      </c>
      <c r="F14" s="90" t="s">
        <v>292</v>
      </c>
      <c r="G14" s="112">
        <v>1</v>
      </c>
      <c r="H14" s="77">
        <v>100000</v>
      </c>
      <c r="I14" s="77">
        <v>100000</v>
      </c>
      <c r="J14" s="77"/>
      <c r="K14" s="77"/>
      <c r="L14" s="77"/>
      <c r="M14" s="77"/>
      <c r="N14" s="77">
        <v>100000</v>
      </c>
      <c r="O14" s="77">
        <v>100000</v>
      </c>
      <c r="P14" s="108"/>
      <c r="Q14" s="108"/>
      <c r="R14" s="77"/>
      <c r="S14" s="77"/>
    </row>
    <row r="15" ht="28" customHeight="1" spans="1:19">
      <c r="A15" s="88" t="s">
        <v>196</v>
      </c>
      <c r="B15" s="89" t="s">
        <v>70</v>
      </c>
      <c r="C15" s="89" t="s">
        <v>241</v>
      </c>
      <c r="D15" s="90" t="s">
        <v>400</v>
      </c>
      <c r="E15" s="90" t="s">
        <v>398</v>
      </c>
      <c r="F15" s="90" t="s">
        <v>292</v>
      </c>
      <c r="G15" s="112">
        <v>1</v>
      </c>
      <c r="H15" s="77">
        <v>108000</v>
      </c>
      <c r="I15" s="77">
        <v>108000</v>
      </c>
      <c r="J15" s="77"/>
      <c r="K15" s="77"/>
      <c r="L15" s="77"/>
      <c r="M15" s="77"/>
      <c r="N15" s="77">
        <v>108000</v>
      </c>
      <c r="O15" s="77">
        <v>108000</v>
      </c>
      <c r="P15" s="108"/>
      <c r="Q15" s="108"/>
      <c r="R15" s="77"/>
      <c r="S15" s="77"/>
    </row>
    <row r="16" ht="28" customHeight="1" spans="1:19">
      <c r="A16" s="88" t="s">
        <v>196</v>
      </c>
      <c r="B16" s="89" t="s">
        <v>70</v>
      </c>
      <c r="C16" s="89" t="s">
        <v>241</v>
      </c>
      <c r="D16" s="90" t="s">
        <v>401</v>
      </c>
      <c r="E16" s="90" t="s">
        <v>402</v>
      </c>
      <c r="F16" s="90" t="s">
        <v>292</v>
      </c>
      <c r="G16" s="112">
        <v>1</v>
      </c>
      <c r="H16" s="77">
        <v>20000</v>
      </c>
      <c r="I16" s="77">
        <v>20000</v>
      </c>
      <c r="J16" s="77"/>
      <c r="K16" s="77"/>
      <c r="L16" s="77"/>
      <c r="M16" s="77"/>
      <c r="N16" s="77">
        <v>20000</v>
      </c>
      <c r="O16" s="77">
        <v>20000</v>
      </c>
      <c r="P16" s="108"/>
      <c r="Q16" s="108"/>
      <c r="R16" s="77"/>
      <c r="S16" s="77"/>
    </row>
    <row r="17" ht="28" customHeight="1" spans="1:19">
      <c r="A17" s="88" t="s">
        <v>196</v>
      </c>
      <c r="B17" s="89" t="s">
        <v>70</v>
      </c>
      <c r="C17" s="89" t="s">
        <v>241</v>
      </c>
      <c r="D17" s="90" t="s">
        <v>403</v>
      </c>
      <c r="E17" s="90" t="s">
        <v>404</v>
      </c>
      <c r="F17" s="90" t="s">
        <v>292</v>
      </c>
      <c r="G17" s="112">
        <v>1</v>
      </c>
      <c r="H17" s="77">
        <v>2000</v>
      </c>
      <c r="I17" s="77">
        <v>2000</v>
      </c>
      <c r="J17" s="77"/>
      <c r="K17" s="77"/>
      <c r="L17" s="77"/>
      <c r="M17" s="77"/>
      <c r="N17" s="77">
        <v>2000</v>
      </c>
      <c r="O17" s="77">
        <v>2000</v>
      </c>
      <c r="P17" s="108"/>
      <c r="Q17" s="108"/>
      <c r="R17" s="77"/>
      <c r="S17" s="77"/>
    </row>
    <row r="18" ht="28" customHeight="1" spans="1:19">
      <c r="A18" s="88" t="s">
        <v>196</v>
      </c>
      <c r="B18" s="89" t="s">
        <v>70</v>
      </c>
      <c r="C18" s="89" t="s">
        <v>275</v>
      </c>
      <c r="D18" s="90" t="s">
        <v>405</v>
      </c>
      <c r="E18" s="90" t="s">
        <v>406</v>
      </c>
      <c r="F18" s="90" t="s">
        <v>292</v>
      </c>
      <c r="G18" s="112">
        <v>1</v>
      </c>
      <c r="H18" s="77"/>
      <c r="I18" s="77">
        <v>1000000</v>
      </c>
      <c r="J18" s="77">
        <v>1000000</v>
      </c>
      <c r="K18" s="77"/>
      <c r="L18" s="77"/>
      <c r="M18" s="77"/>
      <c r="N18" s="77"/>
      <c r="O18" s="77"/>
      <c r="P18" s="108"/>
      <c r="Q18" s="108"/>
      <c r="R18" s="77"/>
      <c r="S18" s="77"/>
    </row>
    <row r="19" ht="28" customHeight="1" spans="1:19">
      <c r="A19" s="91" t="s">
        <v>168</v>
      </c>
      <c r="B19" s="92"/>
      <c r="C19" s="92"/>
      <c r="D19" s="93"/>
      <c r="E19" s="93"/>
      <c r="F19" s="93"/>
      <c r="G19" s="113"/>
      <c r="H19" s="77">
        <v>427100</v>
      </c>
      <c r="I19" s="77">
        <v>1427100</v>
      </c>
      <c r="J19" s="77">
        <v>1000000</v>
      </c>
      <c r="K19" s="77"/>
      <c r="L19" s="77"/>
      <c r="M19" s="77"/>
      <c r="N19" s="77">
        <v>427100</v>
      </c>
      <c r="O19" s="77">
        <v>427100</v>
      </c>
      <c r="P19" s="108"/>
      <c r="Q19" s="108"/>
      <c r="R19" s="77"/>
      <c r="S19" s="77"/>
    </row>
    <row r="20" ht="21" customHeight="1" spans="1:19">
      <c r="A20" s="114" t="s">
        <v>407</v>
      </c>
      <c r="B20" s="115"/>
      <c r="C20" s="115"/>
      <c r="D20" s="114"/>
      <c r="E20" s="114"/>
      <c r="F20" s="114"/>
      <c r="G20" s="116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</row>
  </sheetData>
  <mergeCells count="19">
    <mergeCell ref="A2:S2"/>
    <mergeCell ref="A3:H3"/>
    <mergeCell ref="I4:S4"/>
    <mergeCell ref="N5:S5"/>
    <mergeCell ref="A19:G19"/>
    <mergeCell ref="A20:S2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A3" sqref="A3:I3"/>
    </sheetView>
  </sheetViews>
  <sheetFormatPr defaultColWidth="9.13333333333333" defaultRowHeight="14.25" customHeight="1"/>
  <cols>
    <col min="1" max="5" width="39.1333333333333" customWidth="1"/>
    <col min="6" max="6" width="27.575" customWidth="1"/>
    <col min="7" max="7" width="28.575" customWidth="1"/>
    <col min="8" max="8" width="28.1333333333333" customWidth="1"/>
    <col min="9" max="9" width="39.1333333333333" customWidth="1"/>
    <col min="10" max="18" width="20.4166666666667" customWidth="1"/>
    <col min="19" max="20" width="20.2833333333333" customWidth="1"/>
  </cols>
  <sheetData>
    <row r="1" ht="16.5" customHeight="1" spans="1:20">
      <c r="A1" s="78"/>
      <c r="B1" s="79"/>
      <c r="C1" s="79"/>
      <c r="D1" s="79"/>
      <c r="E1" s="79"/>
      <c r="F1" s="79"/>
      <c r="G1" s="79"/>
      <c r="H1" s="78"/>
      <c r="I1" s="78"/>
      <c r="J1" s="78"/>
      <c r="K1" s="78"/>
      <c r="L1" s="78"/>
      <c r="M1" s="78"/>
      <c r="N1" s="94"/>
      <c r="O1" s="78"/>
      <c r="P1" s="78"/>
      <c r="Q1" s="79"/>
      <c r="R1" s="78"/>
      <c r="S1" s="102"/>
      <c r="T1" s="102" t="s">
        <v>408</v>
      </c>
    </row>
    <row r="2" ht="41.25" customHeight="1" spans="1:20">
      <c r="A2" s="71" t="str">
        <f>"2025"&amp;"年部门政府购买服务预算表"</f>
        <v>2025年部门政府购买服务预算表</v>
      </c>
      <c r="B2" s="65"/>
      <c r="C2" s="65"/>
      <c r="D2" s="65"/>
      <c r="E2" s="65"/>
      <c r="F2" s="65"/>
      <c r="G2" s="65"/>
      <c r="H2" s="80"/>
      <c r="I2" s="80"/>
      <c r="J2" s="80"/>
      <c r="K2" s="80"/>
      <c r="L2" s="80"/>
      <c r="M2" s="80"/>
      <c r="N2" s="95"/>
      <c r="O2" s="80"/>
      <c r="P2" s="80"/>
      <c r="Q2" s="65"/>
      <c r="R2" s="80"/>
      <c r="S2" s="95"/>
      <c r="T2" s="65"/>
    </row>
    <row r="3" ht="22.5" customHeight="1" spans="1:20">
      <c r="A3" s="72" t="str">
        <f>"单位名称："&amp;"嵩明县第二人民医院"</f>
        <v>单位名称：嵩明县第二人民医院</v>
      </c>
      <c r="B3" s="81"/>
      <c r="C3" s="81"/>
      <c r="D3" s="81"/>
      <c r="E3" s="81"/>
      <c r="F3" s="81"/>
      <c r="G3" s="81"/>
      <c r="H3" s="73"/>
      <c r="I3" s="73"/>
      <c r="J3" s="73"/>
      <c r="K3" s="73"/>
      <c r="L3" s="73"/>
      <c r="M3" s="73"/>
      <c r="N3" s="94"/>
      <c r="O3" s="78"/>
      <c r="P3" s="78"/>
      <c r="Q3" s="79"/>
      <c r="R3" s="78"/>
      <c r="S3" s="103"/>
      <c r="T3" s="102" t="s">
        <v>1</v>
      </c>
    </row>
    <row r="4" ht="24" customHeight="1" spans="1:20">
      <c r="A4" s="9" t="s">
        <v>178</v>
      </c>
      <c r="B4" s="82" t="s">
        <v>179</v>
      </c>
      <c r="C4" s="82" t="s">
        <v>379</v>
      </c>
      <c r="D4" s="82" t="s">
        <v>409</v>
      </c>
      <c r="E4" s="82" t="s">
        <v>410</v>
      </c>
      <c r="F4" s="82" t="s">
        <v>411</v>
      </c>
      <c r="G4" s="82" t="s">
        <v>412</v>
      </c>
      <c r="H4" s="83" t="s">
        <v>413</v>
      </c>
      <c r="I4" s="83" t="s">
        <v>414</v>
      </c>
      <c r="J4" s="96" t="s">
        <v>186</v>
      </c>
      <c r="K4" s="96"/>
      <c r="L4" s="96"/>
      <c r="M4" s="96"/>
      <c r="N4" s="97"/>
      <c r="O4" s="96"/>
      <c r="P4" s="96"/>
      <c r="Q4" s="104"/>
      <c r="R4" s="96"/>
      <c r="S4" s="97"/>
      <c r="T4" s="105"/>
    </row>
    <row r="5" ht="24" customHeight="1" spans="1:20">
      <c r="A5" s="14"/>
      <c r="B5" s="84"/>
      <c r="C5" s="84"/>
      <c r="D5" s="84"/>
      <c r="E5" s="84"/>
      <c r="F5" s="84"/>
      <c r="G5" s="84"/>
      <c r="H5" s="85"/>
      <c r="I5" s="85"/>
      <c r="J5" s="85" t="s">
        <v>55</v>
      </c>
      <c r="K5" s="85" t="s">
        <v>58</v>
      </c>
      <c r="L5" s="85" t="s">
        <v>385</v>
      </c>
      <c r="M5" s="85" t="s">
        <v>386</v>
      </c>
      <c r="N5" s="98" t="s">
        <v>387</v>
      </c>
      <c r="O5" s="99" t="s">
        <v>388</v>
      </c>
      <c r="P5" s="99"/>
      <c r="Q5" s="106"/>
      <c r="R5" s="99"/>
      <c r="S5" s="107"/>
      <c r="T5" s="86"/>
    </row>
    <row r="6" ht="54" customHeight="1" spans="1:20">
      <c r="A6" s="17"/>
      <c r="B6" s="86"/>
      <c r="C6" s="86"/>
      <c r="D6" s="86"/>
      <c r="E6" s="86"/>
      <c r="F6" s="86"/>
      <c r="G6" s="86"/>
      <c r="H6" s="87"/>
      <c r="I6" s="87"/>
      <c r="J6" s="87"/>
      <c r="K6" s="87" t="s">
        <v>57</v>
      </c>
      <c r="L6" s="87"/>
      <c r="M6" s="87"/>
      <c r="N6" s="100"/>
      <c r="O6" s="87" t="s">
        <v>57</v>
      </c>
      <c r="P6" s="87" t="s">
        <v>64</v>
      </c>
      <c r="Q6" s="86" t="s">
        <v>65</v>
      </c>
      <c r="R6" s="87" t="s">
        <v>66</v>
      </c>
      <c r="S6" s="100" t="s">
        <v>67</v>
      </c>
      <c r="T6" s="86" t="s">
        <v>68</v>
      </c>
    </row>
    <row r="7" ht="17.25" customHeight="1" spans="1:20">
      <c r="A7" s="18">
        <v>1</v>
      </c>
      <c r="B7" s="86">
        <v>2</v>
      </c>
      <c r="C7" s="18">
        <v>3</v>
      </c>
      <c r="D7" s="18">
        <v>4</v>
      </c>
      <c r="E7" s="86">
        <v>5</v>
      </c>
      <c r="F7" s="18">
        <v>6</v>
      </c>
      <c r="G7" s="18">
        <v>7</v>
      </c>
      <c r="H7" s="86">
        <v>8</v>
      </c>
      <c r="I7" s="18">
        <v>9</v>
      </c>
      <c r="J7" s="18">
        <v>10</v>
      </c>
      <c r="K7" s="86">
        <v>11</v>
      </c>
      <c r="L7" s="18">
        <v>12</v>
      </c>
      <c r="M7" s="18">
        <v>13</v>
      </c>
      <c r="N7" s="86">
        <v>14</v>
      </c>
      <c r="O7" s="18">
        <v>15</v>
      </c>
      <c r="P7" s="18">
        <v>16</v>
      </c>
      <c r="Q7" s="86">
        <v>17</v>
      </c>
      <c r="R7" s="18">
        <v>18</v>
      </c>
      <c r="S7" s="18">
        <v>19</v>
      </c>
      <c r="T7" s="18">
        <v>20</v>
      </c>
    </row>
    <row r="8" ht="21" customHeight="1" spans="1:20">
      <c r="A8" s="88"/>
      <c r="B8" s="89"/>
      <c r="C8" s="89"/>
      <c r="D8" s="89"/>
      <c r="E8" s="89"/>
      <c r="F8" s="89"/>
      <c r="G8" s="89"/>
      <c r="H8" s="90"/>
      <c r="I8" s="90"/>
      <c r="J8" s="77"/>
      <c r="K8" s="77"/>
      <c r="L8" s="77"/>
      <c r="M8" s="77"/>
      <c r="N8" s="77"/>
      <c r="O8" s="77"/>
      <c r="P8" s="77"/>
      <c r="Q8" s="108"/>
      <c r="R8" s="108"/>
      <c r="S8" s="77"/>
      <c r="T8" s="77"/>
    </row>
    <row r="9" ht="21" customHeight="1" spans="1:20">
      <c r="A9" s="91" t="s">
        <v>168</v>
      </c>
      <c r="B9" s="92"/>
      <c r="C9" s="92"/>
      <c r="D9" s="92"/>
      <c r="E9" s="92"/>
      <c r="F9" s="92"/>
      <c r="G9" s="92"/>
      <c r="H9" s="93"/>
      <c r="I9" s="101"/>
      <c r="J9" s="77"/>
      <c r="K9" s="77"/>
      <c r="L9" s="77"/>
      <c r="M9" s="77"/>
      <c r="N9" s="77"/>
      <c r="O9" s="77"/>
      <c r="P9" s="77"/>
      <c r="Q9" s="108"/>
      <c r="R9" s="108"/>
      <c r="S9" s="77"/>
      <c r="T9" s="77"/>
    </row>
    <row r="10" s="34" customFormat="1" customHeight="1" spans="1:1">
      <c r="A10" s="34" t="s">
        <v>415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9"/>
  <sheetViews>
    <sheetView showZeros="0" workbookViewId="0">
      <selection activeCell="A3" sqref="A3:D3"/>
    </sheetView>
  </sheetViews>
  <sheetFormatPr defaultColWidth="9.13333333333333" defaultRowHeight="14.25" customHeight="1" outlineLevelCol="4"/>
  <cols>
    <col min="1" max="1" width="37.7083333333333" customWidth="1"/>
    <col min="2" max="4" width="20" customWidth="1"/>
    <col min="5" max="5" width="24.475" customWidth="1"/>
  </cols>
  <sheetData>
    <row r="1" ht="17.25" customHeight="1" spans="4:5">
      <c r="D1" s="70"/>
      <c r="E1" s="2" t="s">
        <v>416</v>
      </c>
    </row>
    <row r="2" ht="41.25" customHeight="1" spans="1:5">
      <c r="A2" s="71" t="str">
        <f>"2025"&amp;"年对下转移支付预算表"</f>
        <v>2025年对下转移支付预算表</v>
      </c>
      <c r="B2" s="3"/>
      <c r="C2" s="3"/>
      <c r="D2" s="3"/>
      <c r="E2" s="65"/>
    </row>
    <row r="3" ht="18" customHeight="1" spans="1:5">
      <c r="A3" s="72" t="str">
        <f>"单位名称："&amp;"嵩明县第二人民医院"</f>
        <v>单位名称：嵩明县第二人民医院</v>
      </c>
      <c r="B3" s="73"/>
      <c r="C3" s="73"/>
      <c r="D3" s="74"/>
      <c r="E3" s="7" t="s">
        <v>1</v>
      </c>
    </row>
    <row r="4" ht="19.5" customHeight="1" spans="1:5">
      <c r="A4" s="26" t="s">
        <v>417</v>
      </c>
      <c r="B4" s="10" t="s">
        <v>186</v>
      </c>
      <c r="C4" s="11"/>
      <c r="D4" s="11"/>
      <c r="E4" s="67" t="s">
        <v>418</v>
      </c>
    </row>
    <row r="5" ht="40.5" customHeight="1" spans="1:5">
      <c r="A5" s="18"/>
      <c r="B5" s="27" t="s">
        <v>55</v>
      </c>
      <c r="C5" s="9" t="s">
        <v>58</v>
      </c>
      <c r="D5" s="75" t="s">
        <v>385</v>
      </c>
      <c r="E5" s="35" t="s">
        <v>419</v>
      </c>
    </row>
    <row r="6" ht="19.5" customHeight="1" spans="1:5">
      <c r="A6" s="19">
        <v>1</v>
      </c>
      <c r="B6" s="19">
        <v>2</v>
      </c>
      <c r="C6" s="19">
        <v>3</v>
      </c>
      <c r="D6" s="76">
        <v>4</v>
      </c>
      <c r="E6" s="35">
        <v>5</v>
      </c>
    </row>
    <row r="7" ht="19.5" customHeight="1" spans="1:5">
      <c r="A7" s="28"/>
      <c r="B7" s="77"/>
      <c r="C7" s="77"/>
      <c r="D7" s="77"/>
      <c r="E7" s="77"/>
    </row>
    <row r="8" ht="19.5" customHeight="1" spans="1:5">
      <c r="A8" s="68"/>
      <c r="B8" s="77"/>
      <c r="C8" s="77"/>
      <c r="D8" s="77"/>
      <c r="E8" s="77"/>
    </row>
    <row r="9" s="34" customFormat="1" customHeight="1" spans="1:1">
      <c r="A9" s="34" t="s">
        <v>420</v>
      </c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3" sqref="A3:H3"/>
    </sheetView>
  </sheetViews>
  <sheetFormatPr defaultColWidth="9.13333333333333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333333333333" customWidth="1"/>
    <col min="8" max="8" width="15.575" customWidth="1"/>
    <col min="9" max="9" width="13.4166666666667" customWidth="1"/>
    <col min="10" max="10" width="18.8583333333333" customWidth="1"/>
  </cols>
  <sheetData>
    <row r="1" ht="16.5" customHeight="1" spans="10:10">
      <c r="J1" s="2" t="s">
        <v>421</v>
      </c>
    </row>
    <row r="2" ht="41.25" customHeight="1" spans="1:10">
      <c r="A2" s="64" t="str">
        <f>"2025"&amp;"年对下转移支付绩效目标表"</f>
        <v>2025年对下转移支付绩效目标表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tr">
        <f>"单位名称："&amp;"嵩明县第二人民医院"</f>
        <v>单位名称：嵩明县第二人民医院</v>
      </c>
    </row>
    <row r="4" ht="44.25" customHeight="1" spans="1:10">
      <c r="A4" s="66" t="s">
        <v>417</v>
      </c>
      <c r="B4" s="66" t="s">
        <v>277</v>
      </c>
      <c r="C4" s="66" t="s">
        <v>278</v>
      </c>
      <c r="D4" s="66" t="s">
        <v>279</v>
      </c>
      <c r="E4" s="66" t="s">
        <v>280</v>
      </c>
      <c r="F4" s="67" t="s">
        <v>281</v>
      </c>
      <c r="G4" s="66" t="s">
        <v>282</v>
      </c>
      <c r="H4" s="67" t="s">
        <v>283</v>
      </c>
      <c r="I4" s="67" t="s">
        <v>284</v>
      </c>
      <c r="J4" s="66" t="s">
        <v>285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ht="42" customHeight="1" spans="1:10">
      <c r="A6" s="28"/>
      <c r="B6" s="68"/>
      <c r="C6" s="68"/>
      <c r="D6" s="68"/>
      <c r="E6" s="53"/>
      <c r="F6" s="69"/>
      <c r="G6" s="53"/>
      <c r="H6" s="69"/>
      <c r="I6" s="69"/>
      <c r="J6" s="53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  <row r="8" customHeight="1" spans="1:1">
      <c r="A8" s="34" t="s">
        <v>422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A3" sqref="A3:C3"/>
    </sheetView>
  </sheetViews>
  <sheetFormatPr defaultColWidth="10.4166666666667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7"/>
      <c r="B1" s="38"/>
      <c r="C1" s="38"/>
      <c r="D1" s="39"/>
      <c r="E1" s="39"/>
      <c r="F1" s="39"/>
      <c r="G1" s="38"/>
      <c r="H1" s="38"/>
      <c r="I1" s="62" t="s">
        <v>423</v>
      </c>
    </row>
    <row r="2" ht="41.25" customHeight="1" spans="1:9">
      <c r="A2" s="40" t="str">
        <f>"2025"&amp;"年新增资产配置预算表"</f>
        <v>2025年新增资产配置预算表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"单位名称："&amp;"嵩明县第二人民医院"</f>
        <v>单位名称：嵩明县第二人民医院</v>
      </c>
      <c r="B3" s="44"/>
      <c r="C3" s="44"/>
      <c r="D3" s="45"/>
      <c r="F3" s="42"/>
      <c r="G3" s="41"/>
      <c r="H3" s="41"/>
      <c r="I3" s="63" t="s">
        <v>1</v>
      </c>
    </row>
    <row r="4" ht="28.5" customHeight="1" spans="1:9">
      <c r="A4" s="46" t="s">
        <v>178</v>
      </c>
      <c r="B4" s="47" t="s">
        <v>179</v>
      </c>
      <c r="C4" s="48" t="s">
        <v>424</v>
      </c>
      <c r="D4" s="46" t="s">
        <v>425</v>
      </c>
      <c r="E4" s="46" t="s">
        <v>426</v>
      </c>
      <c r="F4" s="46" t="s">
        <v>427</v>
      </c>
      <c r="G4" s="47" t="s">
        <v>428</v>
      </c>
      <c r="H4" s="35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383</v>
      </c>
      <c r="H5" s="47" t="s">
        <v>429</v>
      </c>
      <c r="I5" s="47" t="s">
        <v>370</v>
      </c>
    </row>
    <row r="6" ht="17.25" customHeight="1" spans="1:9">
      <c r="A6" s="51" t="s">
        <v>82</v>
      </c>
      <c r="B6" s="52" t="s">
        <v>83</v>
      </c>
      <c r="C6" s="51" t="s">
        <v>84</v>
      </c>
      <c r="D6" s="53" t="s">
        <v>85</v>
      </c>
      <c r="E6" s="51" t="s">
        <v>86</v>
      </c>
      <c r="F6" s="52" t="s">
        <v>87</v>
      </c>
      <c r="G6" s="54" t="s">
        <v>88</v>
      </c>
      <c r="H6" s="53" t="s">
        <v>89</v>
      </c>
      <c r="I6" s="53">
        <v>9</v>
      </c>
    </row>
    <row r="7" ht="19.5" customHeight="1" spans="1:9">
      <c r="A7" s="55"/>
      <c r="B7" s="30"/>
      <c r="C7" s="30"/>
      <c r="D7" s="28"/>
      <c r="E7" s="20"/>
      <c r="F7" s="54"/>
      <c r="G7" s="56"/>
      <c r="H7" s="57"/>
      <c r="I7" s="57"/>
    </row>
    <row r="8" ht="19.5" customHeight="1" spans="1:9">
      <c r="A8" s="58" t="s">
        <v>55</v>
      </c>
      <c r="B8" s="59"/>
      <c r="C8" s="59"/>
      <c r="D8" s="60"/>
      <c r="E8" s="61"/>
      <c r="F8" s="61"/>
      <c r="G8" s="56"/>
      <c r="H8" s="57"/>
      <c r="I8" s="57"/>
    </row>
    <row r="9" customHeight="1" spans="1:1">
      <c r="A9" s="34" t="s">
        <v>430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3" sqref="A3:G3"/>
    </sheetView>
  </sheetViews>
  <sheetFormatPr defaultColWidth="9.13333333333333" defaultRowHeight="14.25" customHeight="1"/>
  <cols>
    <col min="1" max="1" width="19.2833333333333" customWidth="1"/>
    <col min="2" max="2" width="33.8583333333333" customWidth="1"/>
    <col min="3" max="3" width="23.8583333333333" customWidth="1"/>
    <col min="4" max="4" width="11.1333333333333" customWidth="1"/>
    <col min="5" max="5" width="17.7083333333333" customWidth="1"/>
    <col min="6" max="6" width="9.85833333333333" customWidth="1"/>
    <col min="7" max="7" width="17.7083333333333" customWidth="1"/>
    <col min="8" max="11" width="23.1333333333333" customWidth="1"/>
  </cols>
  <sheetData>
    <row r="1" customHeight="1" spans="4:11">
      <c r="D1" s="1"/>
      <c r="E1" s="1"/>
      <c r="F1" s="1"/>
      <c r="G1" s="1"/>
      <c r="K1" s="2" t="s">
        <v>431</v>
      </c>
    </row>
    <row r="2" ht="41.25" customHeight="1" spans="1:11">
      <c r="A2" s="3" t="str">
        <f>"2025"&amp;"年上级转移支付补助项目支出预算表"</f>
        <v>2025年上级转移支付补助项目支出预算表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"单位名称："&amp;"嵩明县第二人民医院"</f>
        <v>单位名称：嵩明县第二人民医院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202</v>
      </c>
      <c r="B4" s="8" t="s">
        <v>181</v>
      </c>
      <c r="C4" s="8" t="s">
        <v>203</v>
      </c>
      <c r="D4" s="9" t="s">
        <v>182</v>
      </c>
      <c r="E4" s="9" t="s">
        <v>183</v>
      </c>
      <c r="F4" s="9" t="s">
        <v>204</v>
      </c>
      <c r="G4" s="9" t="s">
        <v>205</v>
      </c>
      <c r="H4" s="26" t="s">
        <v>55</v>
      </c>
      <c r="I4" s="10" t="s">
        <v>432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6"/>
      <c r="J8" s="36"/>
      <c r="K8" s="29"/>
    </row>
    <row r="9" ht="18.75" customHeight="1" spans="1:11">
      <c r="A9" s="30"/>
      <c r="B9" s="20"/>
      <c r="C9" s="20"/>
      <c r="D9" s="20"/>
      <c r="E9" s="20"/>
      <c r="F9" s="20"/>
      <c r="G9" s="20"/>
      <c r="H9" s="22"/>
      <c r="I9" s="22"/>
      <c r="J9" s="22"/>
      <c r="K9" s="29"/>
    </row>
    <row r="10" ht="18.75" customHeight="1" spans="1:11">
      <c r="A10" s="31" t="s">
        <v>168</v>
      </c>
      <c r="B10" s="32"/>
      <c r="C10" s="32"/>
      <c r="D10" s="32"/>
      <c r="E10" s="32"/>
      <c r="F10" s="32"/>
      <c r="G10" s="33"/>
      <c r="H10" s="22"/>
      <c r="I10" s="22"/>
      <c r="J10" s="22"/>
      <c r="K10" s="29"/>
    </row>
    <row r="11" customHeight="1" spans="1:1">
      <c r="A11" s="34" t="s">
        <v>433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workbookViewId="0">
      <selection activeCell="A3" sqref="A3:D3"/>
    </sheetView>
  </sheetViews>
  <sheetFormatPr defaultColWidth="9.13333333333333" defaultRowHeight="14.25" customHeight="1" outlineLevelCol="6"/>
  <cols>
    <col min="1" max="1" width="35.2833333333333" customWidth="1"/>
    <col min="2" max="4" width="28" customWidth="1"/>
    <col min="5" max="7" width="23.8583333333333" customWidth="1"/>
  </cols>
  <sheetData>
    <row r="1" ht="13.5" customHeight="1" spans="4:7">
      <c r="D1" s="1"/>
      <c r="G1" s="2" t="s">
        <v>434</v>
      </c>
    </row>
    <row r="2" ht="41.25" customHeight="1" spans="1:7">
      <c r="A2" s="3" t="str">
        <f>"2025"&amp;"年部门项目中期规划预算表"</f>
        <v>2025年部门项目中期规划预算表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"单位名称："&amp;"嵩明县第二人民医院"</f>
        <v>单位名称：嵩明县第二人民医院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203</v>
      </c>
      <c r="B4" s="8" t="s">
        <v>202</v>
      </c>
      <c r="C4" s="8" t="s">
        <v>181</v>
      </c>
      <c r="D4" s="9" t="s">
        <v>435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"2025"&amp;"年"</f>
        <v>2025年</v>
      </c>
      <c r="F5" s="9" t="str">
        <f>("2025"+1)&amp;"年"</f>
        <v>2026年</v>
      </c>
      <c r="G5" s="9" t="str">
        <f>("2025"+2)&amp;"年"</f>
        <v>2027年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37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37" customHeight="1" spans="1:7">
      <c r="A8" s="20" t="s">
        <v>70</v>
      </c>
      <c r="B8" s="21"/>
      <c r="C8" s="21"/>
      <c r="D8" s="20"/>
      <c r="E8" s="22">
        <v>1000000</v>
      </c>
      <c r="F8" s="22"/>
      <c r="G8" s="22"/>
    </row>
    <row r="9" ht="37" customHeight="1" spans="1:7">
      <c r="A9" s="20"/>
      <c r="B9" s="20" t="s">
        <v>436</v>
      </c>
      <c r="C9" s="20" t="s">
        <v>275</v>
      </c>
      <c r="D9" s="20" t="s">
        <v>437</v>
      </c>
      <c r="E9" s="22">
        <v>1000000</v>
      </c>
      <c r="F9" s="22"/>
      <c r="G9" s="22"/>
    </row>
    <row r="10" ht="37" customHeight="1" spans="1:7">
      <c r="A10" s="23" t="s">
        <v>55</v>
      </c>
      <c r="B10" s="24" t="s">
        <v>438</v>
      </c>
      <c r="C10" s="24"/>
      <c r="D10" s="25"/>
      <c r="E10" s="22">
        <v>1000000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A4" sqref="A4:A6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3" t="s">
        <v>52</v>
      </c>
    </row>
    <row r="2" ht="41.25" customHeight="1" spans="1:1">
      <c r="A2" s="40" t="str">
        <f>"2025"&amp;"年部门收入预算表"</f>
        <v>2025年部门收入预算表</v>
      </c>
    </row>
    <row r="3" ht="17.25" customHeight="1" spans="1:19">
      <c r="A3" s="43" t="str">
        <f>"单位名称："&amp;"嵩明县第二人民医院"</f>
        <v>单位名称：嵩明县第二人民医院</v>
      </c>
      <c r="S3" s="45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1"/>
      <c r="J4" s="184"/>
      <c r="K4" s="184"/>
      <c r="L4" s="184"/>
      <c r="M4" s="184"/>
      <c r="N4" s="190"/>
      <c r="O4" s="184" t="s">
        <v>45</v>
      </c>
      <c r="P4" s="184"/>
      <c r="Q4" s="184"/>
      <c r="R4" s="184"/>
      <c r="S4" s="190"/>
    </row>
    <row r="5" ht="27" customHeight="1" spans="1:19">
      <c r="A5" s="185"/>
      <c r="B5" s="186"/>
      <c r="C5" s="186"/>
      <c r="D5" s="186" t="s">
        <v>57</v>
      </c>
      <c r="E5" s="186" t="s">
        <v>58</v>
      </c>
      <c r="F5" s="186" t="s">
        <v>59</v>
      </c>
      <c r="G5" s="186" t="s">
        <v>60</v>
      </c>
      <c r="H5" s="186" t="s">
        <v>61</v>
      </c>
      <c r="I5" s="191" t="s">
        <v>62</v>
      </c>
      <c r="J5" s="192"/>
      <c r="K5" s="192"/>
      <c r="L5" s="192"/>
      <c r="M5" s="192"/>
      <c r="N5" s="193"/>
      <c r="O5" s="186" t="s">
        <v>57</v>
      </c>
      <c r="P5" s="186" t="s">
        <v>58</v>
      </c>
      <c r="Q5" s="186" t="s">
        <v>59</v>
      </c>
      <c r="R5" s="186" t="s">
        <v>60</v>
      </c>
      <c r="S5" s="186" t="s">
        <v>63</v>
      </c>
    </row>
    <row r="6" ht="30" customHeight="1" spans="1:19">
      <c r="A6" s="187"/>
      <c r="B6" s="101"/>
      <c r="C6" s="113"/>
      <c r="D6" s="113"/>
      <c r="E6" s="113"/>
      <c r="F6" s="113"/>
      <c r="G6" s="113"/>
      <c r="H6" s="113"/>
      <c r="I6" s="69" t="s">
        <v>57</v>
      </c>
      <c r="J6" s="193" t="s">
        <v>64</v>
      </c>
      <c r="K6" s="193" t="s">
        <v>65</v>
      </c>
      <c r="L6" s="193" t="s">
        <v>66</v>
      </c>
      <c r="M6" s="193" t="s">
        <v>67</v>
      </c>
      <c r="N6" s="193" t="s">
        <v>68</v>
      </c>
      <c r="O6" s="194"/>
      <c r="P6" s="194"/>
      <c r="Q6" s="194"/>
      <c r="R6" s="194"/>
      <c r="S6" s="113"/>
    </row>
    <row r="7" ht="21" customHeight="1" spans="1:19">
      <c r="A7" s="188">
        <v>1</v>
      </c>
      <c r="B7" s="188">
        <v>2</v>
      </c>
      <c r="C7" s="188">
        <v>3</v>
      </c>
      <c r="D7" s="188">
        <v>4</v>
      </c>
      <c r="E7" s="188">
        <v>5</v>
      </c>
      <c r="F7" s="188">
        <v>6</v>
      </c>
      <c r="G7" s="188">
        <v>7</v>
      </c>
      <c r="H7" s="188">
        <v>8</v>
      </c>
      <c r="I7" s="69">
        <v>9</v>
      </c>
      <c r="J7" s="188">
        <v>10</v>
      </c>
      <c r="K7" s="188">
        <v>11</v>
      </c>
      <c r="L7" s="188">
        <v>12</v>
      </c>
      <c r="M7" s="188">
        <v>13</v>
      </c>
      <c r="N7" s="188">
        <v>14</v>
      </c>
      <c r="O7" s="188">
        <v>15</v>
      </c>
      <c r="P7" s="188">
        <v>16</v>
      </c>
      <c r="Q7" s="188">
        <v>17</v>
      </c>
      <c r="R7" s="188">
        <v>18</v>
      </c>
      <c r="S7" s="188">
        <v>19</v>
      </c>
    </row>
    <row r="8" ht="21" customHeight="1" spans="1:19">
      <c r="A8" s="20" t="s">
        <v>69</v>
      </c>
      <c r="B8" s="20" t="s">
        <v>70</v>
      </c>
      <c r="C8" s="108">
        <v>20980527.84</v>
      </c>
      <c r="D8" s="77">
        <v>20980527.84</v>
      </c>
      <c r="E8" s="77">
        <v>1620000</v>
      </c>
      <c r="F8" s="77"/>
      <c r="G8" s="77"/>
      <c r="H8" s="77"/>
      <c r="I8" s="77">
        <v>19360527.84</v>
      </c>
      <c r="J8" s="77">
        <v>19360527.84</v>
      </c>
      <c r="K8" s="77"/>
      <c r="L8" s="77"/>
      <c r="M8" s="77"/>
      <c r="N8" s="77"/>
      <c r="O8" s="77"/>
      <c r="P8" s="77"/>
      <c r="Q8" s="77"/>
      <c r="R8" s="77"/>
      <c r="S8" s="77"/>
    </row>
    <row r="9" ht="21" customHeight="1" spans="1:19">
      <c r="A9" s="48" t="s">
        <v>55</v>
      </c>
      <c r="B9" s="189"/>
      <c r="C9" s="77">
        <v>20980527.84</v>
      </c>
      <c r="D9" s="77">
        <v>20980527.84</v>
      </c>
      <c r="E9" s="77">
        <v>1620000</v>
      </c>
      <c r="F9" s="77"/>
      <c r="G9" s="77"/>
      <c r="H9" s="77"/>
      <c r="I9" s="77">
        <v>19360527.84</v>
      </c>
      <c r="J9" s="77">
        <v>19360527.84</v>
      </c>
      <c r="K9" s="77"/>
      <c r="L9" s="77"/>
      <c r="M9" s="77"/>
      <c r="N9" s="77"/>
      <c r="O9" s="77"/>
      <c r="P9" s="77"/>
      <c r="Q9" s="77"/>
      <c r="R9" s="77"/>
      <c r="S9" s="7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GridLines="0" showZeros="0" workbookViewId="0">
      <selection activeCell="A3" sqref="A3:B3"/>
    </sheetView>
  </sheetViews>
  <sheetFormatPr defaultColWidth="8.575" defaultRowHeight="12.75" customHeight="1"/>
  <cols>
    <col min="1" max="1" width="14.2833333333333" customWidth="1"/>
    <col min="2" max="2" width="38.725" customWidth="1"/>
    <col min="3" max="8" width="24.575" customWidth="1"/>
    <col min="9" max="9" width="26.7083333333333" customWidth="1"/>
    <col min="10" max="11" width="24.4166666666667" customWidth="1"/>
    <col min="12" max="15" width="24.575" customWidth="1"/>
  </cols>
  <sheetData>
    <row r="1" ht="17.25" customHeight="1" spans="1:1">
      <c r="A1" s="45" t="s">
        <v>71</v>
      </c>
    </row>
    <row r="2" ht="41.25" customHeight="1" spans="1:1">
      <c r="A2" s="40" t="str">
        <f>"2025"&amp;"年部门支出预算表"</f>
        <v>2025年部门支出预算表</v>
      </c>
    </row>
    <row r="3" ht="17.25" customHeight="1" spans="1:15">
      <c r="A3" s="43" t="str">
        <f>"单位名称："&amp;"嵩明县第二人民医院"</f>
        <v>单位名称：嵩明县第二人民医院</v>
      </c>
      <c r="O3" s="45" t="s">
        <v>1</v>
      </c>
    </row>
    <row r="4" ht="27" customHeight="1" spans="1:15">
      <c r="A4" s="168" t="s">
        <v>72</v>
      </c>
      <c r="B4" s="168" t="s">
        <v>73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74</v>
      </c>
      <c r="J4" s="169" t="s">
        <v>62</v>
      </c>
      <c r="K4" s="170"/>
      <c r="L4" s="170"/>
      <c r="M4" s="170"/>
      <c r="N4" s="179"/>
      <c r="O4" s="180"/>
    </row>
    <row r="5" ht="42" customHeight="1" spans="1:15">
      <c r="A5" s="173"/>
      <c r="B5" s="173"/>
      <c r="C5" s="174"/>
      <c r="D5" s="175" t="s">
        <v>57</v>
      </c>
      <c r="E5" s="175" t="s">
        <v>75</v>
      </c>
      <c r="F5" s="175" t="s">
        <v>76</v>
      </c>
      <c r="G5" s="174"/>
      <c r="H5" s="174"/>
      <c r="I5" s="181"/>
      <c r="J5" s="175" t="s">
        <v>57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55" t="s">
        <v>97</v>
      </c>
      <c r="B7" s="55" t="s">
        <v>98</v>
      </c>
      <c r="C7" s="77">
        <v>1710873.55</v>
      </c>
      <c r="D7" s="77"/>
      <c r="E7" s="77"/>
      <c r="F7" s="77"/>
      <c r="G7" s="77"/>
      <c r="H7" s="77"/>
      <c r="I7" s="77"/>
      <c r="J7" s="77">
        <v>1710873.55</v>
      </c>
      <c r="K7" s="77">
        <v>1710873.55</v>
      </c>
      <c r="L7" s="77"/>
      <c r="M7" s="77"/>
      <c r="N7" s="77"/>
      <c r="O7" s="77"/>
    </row>
    <row r="8" ht="21" customHeight="1" spans="1:15">
      <c r="A8" s="176" t="s">
        <v>99</v>
      </c>
      <c r="B8" s="176" t="s">
        <v>100</v>
      </c>
      <c r="C8" s="77">
        <v>1607634.48</v>
      </c>
      <c r="D8" s="77"/>
      <c r="E8" s="77"/>
      <c r="F8" s="77"/>
      <c r="G8" s="77"/>
      <c r="H8" s="77"/>
      <c r="I8" s="77"/>
      <c r="J8" s="77">
        <v>1607634.48</v>
      </c>
      <c r="K8" s="77">
        <v>1607634.48</v>
      </c>
      <c r="L8" s="77"/>
      <c r="M8" s="77"/>
      <c r="N8" s="77"/>
      <c r="O8" s="77"/>
    </row>
    <row r="9" ht="21" customHeight="1" spans="1:15">
      <c r="A9" s="177" t="s">
        <v>101</v>
      </c>
      <c r="B9" s="177" t="s">
        <v>102</v>
      </c>
      <c r="C9" s="77">
        <v>256963.44</v>
      </c>
      <c r="D9" s="77"/>
      <c r="E9" s="77"/>
      <c r="F9" s="77"/>
      <c r="G9" s="77"/>
      <c r="H9" s="77"/>
      <c r="I9" s="77"/>
      <c r="J9" s="77">
        <v>256963.44</v>
      </c>
      <c r="K9" s="77">
        <v>256963.44</v>
      </c>
      <c r="L9" s="77"/>
      <c r="M9" s="77"/>
      <c r="N9" s="77"/>
      <c r="O9" s="77"/>
    </row>
    <row r="10" ht="21" customHeight="1" spans="1:15">
      <c r="A10" s="177" t="s">
        <v>103</v>
      </c>
      <c r="B10" s="177" t="s">
        <v>104</v>
      </c>
      <c r="C10" s="77">
        <v>1002384</v>
      </c>
      <c r="D10" s="77"/>
      <c r="E10" s="77"/>
      <c r="F10" s="77"/>
      <c r="G10" s="77"/>
      <c r="H10" s="77"/>
      <c r="I10" s="77"/>
      <c r="J10" s="77">
        <v>1002384</v>
      </c>
      <c r="K10" s="77">
        <v>1002384</v>
      </c>
      <c r="L10" s="77"/>
      <c r="M10" s="77"/>
      <c r="N10" s="77"/>
      <c r="O10" s="77"/>
    </row>
    <row r="11" ht="21" customHeight="1" spans="1:15">
      <c r="A11" s="177" t="s">
        <v>105</v>
      </c>
      <c r="B11" s="177" t="s">
        <v>106</v>
      </c>
      <c r="C11" s="77">
        <v>348287.04</v>
      </c>
      <c r="D11" s="77"/>
      <c r="E11" s="77"/>
      <c r="F11" s="77"/>
      <c r="G11" s="77"/>
      <c r="H11" s="77"/>
      <c r="I11" s="77"/>
      <c r="J11" s="77">
        <v>348287.04</v>
      </c>
      <c r="K11" s="77">
        <v>348287.04</v>
      </c>
      <c r="L11" s="77"/>
      <c r="M11" s="77"/>
      <c r="N11" s="77"/>
      <c r="O11" s="77"/>
    </row>
    <row r="12" ht="21" customHeight="1" spans="1:15">
      <c r="A12" s="176" t="s">
        <v>107</v>
      </c>
      <c r="B12" s="176" t="s">
        <v>108</v>
      </c>
      <c r="C12" s="77">
        <v>103239.07</v>
      </c>
      <c r="D12" s="77"/>
      <c r="E12" s="77"/>
      <c r="F12" s="77"/>
      <c r="G12" s="77"/>
      <c r="H12" s="77"/>
      <c r="I12" s="77"/>
      <c r="J12" s="77">
        <v>103239.07</v>
      </c>
      <c r="K12" s="77">
        <v>103239.07</v>
      </c>
      <c r="L12" s="77"/>
      <c r="M12" s="77"/>
      <c r="N12" s="77"/>
      <c r="O12" s="77"/>
    </row>
    <row r="13" ht="21" customHeight="1" spans="1:15">
      <c r="A13" s="177" t="s">
        <v>109</v>
      </c>
      <c r="B13" s="177" t="s">
        <v>108</v>
      </c>
      <c r="C13" s="77">
        <v>103239.07</v>
      </c>
      <c r="D13" s="77"/>
      <c r="E13" s="77"/>
      <c r="F13" s="77"/>
      <c r="G13" s="77"/>
      <c r="H13" s="77"/>
      <c r="I13" s="77"/>
      <c r="J13" s="77">
        <v>103239.07</v>
      </c>
      <c r="K13" s="77">
        <v>103239.07</v>
      </c>
      <c r="L13" s="77"/>
      <c r="M13" s="77"/>
      <c r="N13" s="77"/>
      <c r="O13" s="77"/>
    </row>
    <row r="14" ht="21" customHeight="1" spans="1:15">
      <c r="A14" s="55" t="s">
        <v>110</v>
      </c>
      <c r="B14" s="55" t="s">
        <v>111</v>
      </c>
      <c r="C14" s="77">
        <v>18856656.29</v>
      </c>
      <c r="D14" s="77">
        <v>1620000</v>
      </c>
      <c r="E14" s="77">
        <v>620000</v>
      </c>
      <c r="F14" s="77">
        <v>1000000</v>
      </c>
      <c r="G14" s="77"/>
      <c r="H14" s="77"/>
      <c r="I14" s="77"/>
      <c r="J14" s="77">
        <v>17236656.29</v>
      </c>
      <c r="K14" s="77">
        <v>17236656.29</v>
      </c>
      <c r="L14" s="77"/>
      <c r="M14" s="77"/>
      <c r="N14" s="77"/>
      <c r="O14" s="77"/>
    </row>
    <row r="15" ht="21" customHeight="1" spans="1:15">
      <c r="A15" s="176" t="s">
        <v>112</v>
      </c>
      <c r="B15" s="176" t="s">
        <v>113</v>
      </c>
      <c r="C15" s="77">
        <v>18389515.68</v>
      </c>
      <c r="D15" s="77">
        <v>1620000</v>
      </c>
      <c r="E15" s="77">
        <v>620000</v>
      </c>
      <c r="F15" s="77">
        <v>1000000</v>
      </c>
      <c r="G15" s="77"/>
      <c r="H15" s="77"/>
      <c r="I15" s="77"/>
      <c r="J15" s="77">
        <v>16769515.68</v>
      </c>
      <c r="K15" s="77">
        <v>16769515.68</v>
      </c>
      <c r="L15" s="77"/>
      <c r="M15" s="77"/>
      <c r="N15" s="77"/>
      <c r="O15" s="77"/>
    </row>
    <row r="16" ht="21" customHeight="1" spans="1:15">
      <c r="A16" s="177" t="s">
        <v>114</v>
      </c>
      <c r="B16" s="177" t="s">
        <v>115</v>
      </c>
      <c r="C16" s="77">
        <v>17389515.68</v>
      </c>
      <c r="D16" s="77">
        <v>620000</v>
      </c>
      <c r="E16" s="77">
        <v>620000</v>
      </c>
      <c r="F16" s="77"/>
      <c r="G16" s="77"/>
      <c r="H16" s="77"/>
      <c r="I16" s="77"/>
      <c r="J16" s="77">
        <v>16769515.68</v>
      </c>
      <c r="K16" s="77">
        <v>16769515.68</v>
      </c>
      <c r="L16" s="77"/>
      <c r="M16" s="77"/>
      <c r="N16" s="77"/>
      <c r="O16" s="77"/>
    </row>
    <row r="17" ht="21" customHeight="1" spans="1:15">
      <c r="A17" s="177" t="s">
        <v>116</v>
      </c>
      <c r="B17" s="177" t="s">
        <v>117</v>
      </c>
      <c r="C17" s="77">
        <v>1000000</v>
      </c>
      <c r="D17" s="77">
        <v>1000000</v>
      </c>
      <c r="E17" s="77"/>
      <c r="F17" s="77">
        <v>1000000</v>
      </c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176" t="s">
        <v>118</v>
      </c>
      <c r="B18" s="176" t="s">
        <v>119</v>
      </c>
      <c r="C18" s="77">
        <v>467140.61</v>
      </c>
      <c r="D18" s="77"/>
      <c r="E18" s="77"/>
      <c r="F18" s="77"/>
      <c r="G18" s="77"/>
      <c r="H18" s="77"/>
      <c r="I18" s="77"/>
      <c r="J18" s="77">
        <v>467140.61</v>
      </c>
      <c r="K18" s="77">
        <v>467140.61</v>
      </c>
      <c r="L18" s="77"/>
      <c r="M18" s="77"/>
      <c r="N18" s="77"/>
      <c r="O18" s="77"/>
    </row>
    <row r="19" ht="21" customHeight="1" spans="1:15">
      <c r="A19" s="177" t="s">
        <v>120</v>
      </c>
      <c r="B19" s="177" t="s">
        <v>121</v>
      </c>
      <c r="C19" s="77">
        <v>299362.85</v>
      </c>
      <c r="D19" s="77"/>
      <c r="E19" s="77"/>
      <c r="F19" s="77"/>
      <c r="G19" s="77"/>
      <c r="H19" s="77"/>
      <c r="I19" s="77"/>
      <c r="J19" s="77">
        <v>299362.85</v>
      </c>
      <c r="K19" s="77">
        <v>299362.85</v>
      </c>
      <c r="L19" s="77"/>
      <c r="M19" s="77"/>
      <c r="N19" s="77"/>
      <c r="O19" s="77"/>
    </row>
    <row r="20" ht="21" customHeight="1" spans="1:15">
      <c r="A20" s="177" t="s">
        <v>122</v>
      </c>
      <c r="B20" s="177" t="s">
        <v>123</v>
      </c>
      <c r="C20" s="77">
        <v>167777.76</v>
      </c>
      <c r="D20" s="77"/>
      <c r="E20" s="77"/>
      <c r="F20" s="77"/>
      <c r="G20" s="77"/>
      <c r="H20" s="77"/>
      <c r="I20" s="77"/>
      <c r="J20" s="77">
        <v>167777.76</v>
      </c>
      <c r="K20" s="77">
        <v>167777.76</v>
      </c>
      <c r="L20" s="77"/>
      <c r="M20" s="77"/>
      <c r="N20" s="77"/>
      <c r="O20" s="77"/>
    </row>
    <row r="21" ht="21" customHeight="1" spans="1:15">
      <c r="A21" s="55" t="s">
        <v>124</v>
      </c>
      <c r="B21" s="55" t="s">
        <v>125</v>
      </c>
      <c r="C21" s="77">
        <v>412998</v>
      </c>
      <c r="D21" s="77"/>
      <c r="E21" s="77"/>
      <c r="F21" s="77"/>
      <c r="G21" s="77"/>
      <c r="H21" s="77"/>
      <c r="I21" s="77"/>
      <c r="J21" s="77">
        <v>412998</v>
      </c>
      <c r="K21" s="77">
        <v>412998</v>
      </c>
      <c r="L21" s="77"/>
      <c r="M21" s="77"/>
      <c r="N21" s="77"/>
      <c r="O21" s="77"/>
    </row>
    <row r="22" ht="21" customHeight="1" spans="1:15">
      <c r="A22" s="176" t="s">
        <v>126</v>
      </c>
      <c r="B22" s="176" t="s">
        <v>127</v>
      </c>
      <c r="C22" s="77">
        <v>412998</v>
      </c>
      <c r="D22" s="77"/>
      <c r="E22" s="77"/>
      <c r="F22" s="77"/>
      <c r="G22" s="77"/>
      <c r="H22" s="77"/>
      <c r="I22" s="77"/>
      <c r="J22" s="77">
        <v>412998</v>
      </c>
      <c r="K22" s="77">
        <v>412998</v>
      </c>
      <c r="L22" s="77"/>
      <c r="M22" s="77"/>
      <c r="N22" s="77"/>
      <c r="O22" s="77"/>
    </row>
    <row r="23" ht="21" customHeight="1" spans="1:15">
      <c r="A23" s="177" t="s">
        <v>128</v>
      </c>
      <c r="B23" s="177" t="s">
        <v>129</v>
      </c>
      <c r="C23" s="77">
        <v>412998</v>
      </c>
      <c r="D23" s="77"/>
      <c r="E23" s="77"/>
      <c r="F23" s="77"/>
      <c r="G23" s="77"/>
      <c r="H23" s="77"/>
      <c r="I23" s="77"/>
      <c r="J23" s="77">
        <v>412998</v>
      </c>
      <c r="K23" s="77">
        <v>412998</v>
      </c>
      <c r="L23" s="77"/>
      <c r="M23" s="77"/>
      <c r="N23" s="77"/>
      <c r="O23" s="77"/>
    </row>
    <row r="24" ht="21" customHeight="1" spans="1:15">
      <c r="A24" s="178" t="s">
        <v>55</v>
      </c>
      <c r="B24" s="33"/>
      <c r="C24" s="77">
        <v>20980527.84</v>
      </c>
      <c r="D24" s="77">
        <v>1620000</v>
      </c>
      <c r="E24" s="77">
        <v>620000</v>
      </c>
      <c r="F24" s="77">
        <v>1000000</v>
      </c>
      <c r="G24" s="77"/>
      <c r="H24" s="77"/>
      <c r="I24" s="77"/>
      <c r="J24" s="77">
        <v>19360527.84</v>
      </c>
      <c r="K24" s="77">
        <v>19360527.84</v>
      </c>
      <c r="L24" s="77"/>
      <c r="M24" s="77"/>
      <c r="N24" s="77"/>
      <c r="O24" s="77"/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A3" sqref="A3:B3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130</v>
      </c>
    </row>
    <row r="2" ht="41.25" customHeight="1" spans="1:1">
      <c r="A2" s="40" t="str">
        <f>"2025"&amp;"年部门财政拨款收支预算总表"</f>
        <v>2025年部门财政拨款收支预算总表</v>
      </c>
    </row>
    <row r="3" ht="17.25" customHeight="1" spans="1:4">
      <c r="A3" s="43" t="str">
        <f>"单位名称："&amp;"嵩明县第二人民医院"</f>
        <v>单位名称：嵩明县第二人民医院</v>
      </c>
      <c r="B3" s="161"/>
      <c r="D3" s="45" t="s">
        <v>1</v>
      </c>
    </row>
    <row r="4" ht="25" customHeight="1" spans="1:4">
      <c r="A4" s="162" t="s">
        <v>2</v>
      </c>
      <c r="B4" s="163"/>
      <c r="C4" s="162" t="s">
        <v>3</v>
      </c>
      <c r="D4" s="163"/>
    </row>
    <row r="5" ht="2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25" customHeight="1" spans="1:4">
      <c r="A6" s="164" t="s">
        <v>131</v>
      </c>
      <c r="B6" s="77">
        <v>1620000</v>
      </c>
      <c r="C6" s="164" t="s">
        <v>132</v>
      </c>
      <c r="D6" s="108">
        <v>1620000</v>
      </c>
    </row>
    <row r="7" ht="25" customHeight="1" spans="1:4">
      <c r="A7" s="164" t="s">
        <v>133</v>
      </c>
      <c r="B7" s="77">
        <v>1620000</v>
      </c>
      <c r="C7" s="164" t="s">
        <v>134</v>
      </c>
      <c r="D7" s="108"/>
    </row>
    <row r="8" ht="25" customHeight="1" spans="1:4">
      <c r="A8" s="164" t="s">
        <v>135</v>
      </c>
      <c r="B8" s="77"/>
      <c r="C8" s="164" t="s">
        <v>136</v>
      </c>
      <c r="D8" s="108"/>
    </row>
    <row r="9" ht="25" customHeight="1" spans="1:4">
      <c r="A9" s="164" t="s">
        <v>137</v>
      </c>
      <c r="B9" s="77"/>
      <c r="C9" s="164" t="s">
        <v>138</v>
      </c>
      <c r="D9" s="108"/>
    </row>
    <row r="10" ht="25" customHeight="1" spans="1:4">
      <c r="A10" s="164" t="s">
        <v>139</v>
      </c>
      <c r="B10" s="77"/>
      <c r="C10" s="164" t="s">
        <v>140</v>
      </c>
      <c r="D10" s="108"/>
    </row>
    <row r="11" ht="25" customHeight="1" spans="1:4">
      <c r="A11" s="164" t="s">
        <v>133</v>
      </c>
      <c r="B11" s="77"/>
      <c r="C11" s="164" t="s">
        <v>141</v>
      </c>
      <c r="D11" s="108"/>
    </row>
    <row r="12" ht="25" customHeight="1" spans="1:4">
      <c r="A12" s="145" t="s">
        <v>135</v>
      </c>
      <c r="B12" s="77"/>
      <c r="C12" s="68" t="s">
        <v>142</v>
      </c>
      <c r="D12" s="108"/>
    </row>
    <row r="13" ht="25" customHeight="1" spans="1:4">
      <c r="A13" s="145" t="s">
        <v>137</v>
      </c>
      <c r="B13" s="77"/>
      <c r="C13" s="68" t="s">
        <v>143</v>
      </c>
      <c r="D13" s="108"/>
    </row>
    <row r="14" ht="25" customHeight="1" spans="1:4">
      <c r="A14" s="165"/>
      <c r="B14" s="77"/>
      <c r="C14" s="68" t="s">
        <v>144</v>
      </c>
      <c r="D14" s="108"/>
    </row>
    <row r="15" ht="25" customHeight="1" spans="1:4">
      <c r="A15" s="165"/>
      <c r="B15" s="77"/>
      <c r="C15" s="68" t="s">
        <v>145</v>
      </c>
      <c r="D15" s="108">
        <v>1620000</v>
      </c>
    </row>
    <row r="16" ht="25" customHeight="1" spans="1:4">
      <c r="A16" s="165"/>
      <c r="B16" s="77"/>
      <c r="C16" s="68" t="s">
        <v>146</v>
      </c>
      <c r="D16" s="108"/>
    </row>
    <row r="17" ht="25" customHeight="1" spans="1:4">
      <c r="A17" s="165"/>
      <c r="B17" s="77"/>
      <c r="C17" s="68" t="s">
        <v>147</v>
      </c>
      <c r="D17" s="108"/>
    </row>
    <row r="18" ht="25" customHeight="1" spans="1:4">
      <c r="A18" s="165"/>
      <c r="B18" s="77"/>
      <c r="C18" s="68" t="s">
        <v>148</v>
      </c>
      <c r="D18" s="108"/>
    </row>
    <row r="19" ht="25" customHeight="1" spans="1:4">
      <c r="A19" s="165"/>
      <c r="B19" s="77"/>
      <c r="C19" s="68" t="s">
        <v>149</v>
      </c>
      <c r="D19" s="108"/>
    </row>
    <row r="20" ht="25" customHeight="1" spans="1:4">
      <c r="A20" s="165"/>
      <c r="B20" s="77"/>
      <c r="C20" s="68" t="s">
        <v>150</v>
      </c>
      <c r="D20" s="108"/>
    </row>
    <row r="21" ht="25" customHeight="1" spans="1:4">
      <c r="A21" s="165"/>
      <c r="B21" s="77"/>
      <c r="C21" s="68" t="s">
        <v>151</v>
      </c>
      <c r="D21" s="108"/>
    </row>
    <row r="22" ht="25" customHeight="1" spans="1:4">
      <c r="A22" s="165"/>
      <c r="B22" s="77"/>
      <c r="C22" s="68" t="s">
        <v>152</v>
      </c>
      <c r="D22" s="108"/>
    </row>
    <row r="23" ht="25" customHeight="1" spans="1:4">
      <c r="A23" s="165"/>
      <c r="B23" s="77"/>
      <c r="C23" s="68" t="s">
        <v>153</v>
      </c>
      <c r="D23" s="108"/>
    </row>
    <row r="24" ht="25" customHeight="1" spans="1:4">
      <c r="A24" s="165"/>
      <c r="B24" s="77"/>
      <c r="C24" s="68" t="s">
        <v>154</v>
      </c>
      <c r="D24" s="108"/>
    </row>
    <row r="25" ht="25" customHeight="1" spans="1:4">
      <c r="A25" s="165"/>
      <c r="B25" s="77"/>
      <c r="C25" s="68" t="s">
        <v>155</v>
      </c>
      <c r="D25" s="108"/>
    </row>
    <row r="26" ht="25" customHeight="1" spans="1:4">
      <c r="A26" s="165"/>
      <c r="B26" s="77"/>
      <c r="C26" s="68" t="s">
        <v>156</v>
      </c>
      <c r="D26" s="108"/>
    </row>
    <row r="27" ht="25" customHeight="1" spans="1:4">
      <c r="A27" s="165"/>
      <c r="B27" s="77"/>
      <c r="C27" s="68" t="s">
        <v>157</v>
      </c>
      <c r="D27" s="108"/>
    </row>
    <row r="28" ht="25" customHeight="1" spans="1:4">
      <c r="A28" s="165"/>
      <c r="B28" s="77"/>
      <c r="C28" s="68" t="s">
        <v>158</v>
      </c>
      <c r="D28" s="108"/>
    </row>
    <row r="29" ht="25" customHeight="1" spans="1:4">
      <c r="A29" s="165"/>
      <c r="B29" s="77"/>
      <c r="C29" s="68" t="s">
        <v>159</v>
      </c>
      <c r="D29" s="108"/>
    </row>
    <row r="30" ht="25" customHeight="1" spans="1:4">
      <c r="A30" s="165"/>
      <c r="B30" s="77"/>
      <c r="C30" s="68" t="s">
        <v>160</v>
      </c>
      <c r="D30" s="108"/>
    </row>
    <row r="31" ht="25" customHeight="1" spans="1:4">
      <c r="A31" s="165"/>
      <c r="B31" s="77"/>
      <c r="C31" s="145" t="s">
        <v>161</v>
      </c>
      <c r="D31" s="108"/>
    </row>
    <row r="32" ht="25" customHeight="1" spans="1:4">
      <c r="A32" s="165"/>
      <c r="B32" s="77"/>
      <c r="C32" s="145" t="s">
        <v>162</v>
      </c>
      <c r="D32" s="108"/>
    </row>
    <row r="33" ht="25" customHeight="1" spans="1:4">
      <c r="A33" s="165"/>
      <c r="B33" s="77"/>
      <c r="C33" s="28" t="s">
        <v>163</v>
      </c>
      <c r="D33" s="108"/>
    </row>
    <row r="34" ht="25" customHeight="1" spans="1:4">
      <c r="A34" s="166" t="s">
        <v>50</v>
      </c>
      <c r="B34" s="167">
        <v>1620000</v>
      </c>
      <c r="C34" s="166" t="s">
        <v>51</v>
      </c>
      <c r="D34" s="167">
        <v>1620000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selection activeCell="A3" sqref="A3"/>
    </sheetView>
  </sheetViews>
  <sheetFormatPr defaultColWidth="9.13333333333333" defaultRowHeight="14.25" customHeight="1" outlineLevelCol="6"/>
  <cols>
    <col min="1" max="1" width="20.1333333333333" customWidth="1"/>
    <col min="2" max="2" width="44" customWidth="1"/>
    <col min="3" max="7" width="24.1333333333333" customWidth="1"/>
  </cols>
  <sheetData>
    <row r="1" customHeight="1" spans="4:7">
      <c r="D1" s="135"/>
      <c r="F1" s="70"/>
      <c r="G1" s="140" t="s">
        <v>164</v>
      </c>
    </row>
    <row r="2" ht="41.25" customHeight="1" spans="1:7">
      <c r="A2" s="124" t="str">
        <f>"2025"&amp;"年一般公共预算支出预算表（按功能科目分类）"</f>
        <v>2025年一般公共预算支出预算表（按功能科目分类）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"单位名称："&amp;"嵩明县第二人民医院"</f>
        <v>单位名称：嵩明县第二人民医院</v>
      </c>
      <c r="F3" s="121"/>
      <c r="G3" s="140" t="s">
        <v>1</v>
      </c>
    </row>
    <row r="4" ht="28" customHeight="1" spans="1:7">
      <c r="A4" s="156" t="s">
        <v>165</v>
      </c>
      <c r="B4" s="157"/>
      <c r="C4" s="125" t="s">
        <v>55</v>
      </c>
      <c r="D4" s="148" t="s">
        <v>75</v>
      </c>
      <c r="E4" s="11"/>
      <c r="F4" s="12"/>
      <c r="G4" s="137" t="s">
        <v>76</v>
      </c>
    </row>
    <row r="5" ht="28" customHeight="1" spans="1:7">
      <c r="A5" s="158" t="s">
        <v>72</v>
      </c>
      <c r="B5" s="158" t="s">
        <v>73</v>
      </c>
      <c r="C5" s="18"/>
      <c r="D5" s="130" t="s">
        <v>57</v>
      </c>
      <c r="E5" s="130" t="s">
        <v>166</v>
      </c>
      <c r="F5" s="130" t="s">
        <v>167</v>
      </c>
      <c r="G5" s="139"/>
    </row>
    <row r="6" ht="28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28" customHeight="1" spans="1:7">
      <c r="A7" s="28" t="s">
        <v>110</v>
      </c>
      <c r="B7" s="28" t="s">
        <v>111</v>
      </c>
      <c r="C7" s="77">
        <v>1620000</v>
      </c>
      <c r="D7" s="77">
        <v>620000</v>
      </c>
      <c r="E7" s="77">
        <v>620000</v>
      </c>
      <c r="F7" s="77"/>
      <c r="G7" s="77">
        <v>1000000</v>
      </c>
    </row>
    <row r="8" ht="28" customHeight="1" spans="1:7">
      <c r="A8" s="134" t="s">
        <v>112</v>
      </c>
      <c r="B8" s="134" t="s">
        <v>113</v>
      </c>
      <c r="C8" s="77">
        <v>1620000</v>
      </c>
      <c r="D8" s="77">
        <v>620000</v>
      </c>
      <c r="E8" s="77">
        <v>620000</v>
      </c>
      <c r="F8" s="77"/>
      <c r="G8" s="77">
        <v>1000000</v>
      </c>
    </row>
    <row r="9" ht="28" customHeight="1" spans="1:7">
      <c r="A9" s="159" t="s">
        <v>114</v>
      </c>
      <c r="B9" s="159" t="s">
        <v>115</v>
      </c>
      <c r="C9" s="77">
        <v>620000</v>
      </c>
      <c r="D9" s="77">
        <v>620000</v>
      </c>
      <c r="E9" s="77">
        <v>620000</v>
      </c>
      <c r="F9" s="77"/>
      <c r="G9" s="77"/>
    </row>
    <row r="10" ht="28" customHeight="1" spans="1:7">
      <c r="A10" s="159" t="s">
        <v>116</v>
      </c>
      <c r="B10" s="159" t="s">
        <v>117</v>
      </c>
      <c r="C10" s="77">
        <v>1000000</v>
      </c>
      <c r="D10" s="77"/>
      <c r="E10" s="77"/>
      <c r="F10" s="77"/>
      <c r="G10" s="77">
        <v>1000000</v>
      </c>
    </row>
    <row r="11" ht="28" customHeight="1" spans="1:7">
      <c r="A11" s="76" t="s">
        <v>168</v>
      </c>
      <c r="B11" s="160" t="s">
        <v>168</v>
      </c>
      <c r="C11" s="77">
        <v>1620000</v>
      </c>
      <c r="D11" s="77">
        <v>620000</v>
      </c>
      <c r="E11" s="77">
        <v>620000</v>
      </c>
      <c r="F11" s="77"/>
      <c r="G11" s="77">
        <v>1000000</v>
      </c>
    </row>
  </sheetData>
  <mergeCells count="6">
    <mergeCell ref="A2:G2"/>
    <mergeCell ref="A4:B4"/>
    <mergeCell ref="D4:F4"/>
    <mergeCell ref="A11:B11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A8" sqref="A8"/>
    </sheetView>
  </sheetViews>
  <sheetFormatPr defaultColWidth="10.4166666666667" defaultRowHeight="14.25" customHeight="1" outlineLevelRow="7" outlineLevelCol="5"/>
  <cols>
    <col min="1" max="6" width="28.1333333333333" customWidth="1"/>
  </cols>
  <sheetData>
    <row r="1" customHeight="1" spans="1:6">
      <c r="A1" s="42"/>
      <c r="B1" s="42"/>
      <c r="C1" s="42"/>
      <c r="D1" s="42"/>
      <c r="E1" s="41"/>
      <c r="F1" s="152" t="s">
        <v>169</v>
      </c>
    </row>
    <row r="2" ht="41.25" customHeight="1" spans="1:6">
      <c r="A2" s="153" t="str">
        <f>"2025"&amp;"年一般公共预算“三公”经费支出预算表"</f>
        <v>2025年一般公共预算“三公”经费支出预算表</v>
      </c>
      <c r="B2" s="42"/>
      <c r="C2" s="42"/>
      <c r="D2" s="42"/>
      <c r="E2" s="41"/>
      <c r="F2" s="42"/>
    </row>
    <row r="3" customHeight="1" spans="1:6">
      <c r="A3" s="109" t="str">
        <f>"单位名称："&amp;"嵩明县第二人民医院"</f>
        <v>单位名称：嵩明县第二人民医院</v>
      </c>
      <c r="B3" s="154"/>
      <c r="D3" s="42"/>
      <c r="E3" s="41"/>
      <c r="F3" s="63" t="s">
        <v>1</v>
      </c>
    </row>
    <row r="4" ht="27" customHeight="1" spans="1:6">
      <c r="A4" s="46" t="s">
        <v>170</v>
      </c>
      <c r="B4" s="46" t="s">
        <v>171</v>
      </c>
      <c r="C4" s="48" t="s">
        <v>172</v>
      </c>
      <c r="D4" s="46"/>
      <c r="E4" s="47"/>
      <c r="F4" s="46" t="s">
        <v>173</v>
      </c>
    </row>
    <row r="5" ht="28.5" customHeight="1" spans="1:6">
      <c r="A5" s="155"/>
      <c r="B5" s="50"/>
      <c r="C5" s="47" t="s">
        <v>57</v>
      </c>
      <c r="D5" s="47" t="s">
        <v>174</v>
      </c>
      <c r="E5" s="47" t="s">
        <v>175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77"/>
      <c r="B7" s="77"/>
      <c r="C7" s="77"/>
      <c r="D7" s="77"/>
      <c r="E7" s="77"/>
      <c r="F7" s="77"/>
    </row>
    <row r="8" s="34" customFormat="1" customHeight="1" spans="1:1">
      <c r="A8" s="34" t="s">
        <v>176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10"/>
  <sheetViews>
    <sheetView showZeros="0" workbookViewId="0">
      <selection activeCell="A3" sqref="A3:H3"/>
    </sheetView>
  </sheetViews>
  <sheetFormatPr defaultColWidth="9.13333333333333" defaultRowHeight="14.25" customHeight="1"/>
  <cols>
    <col min="1" max="2" width="32.8583333333333" customWidth="1"/>
    <col min="3" max="3" width="20.7083333333333" customWidth="1"/>
    <col min="4" max="4" width="31.2833333333333" customWidth="1"/>
    <col min="5" max="5" width="10.1333333333333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5"/>
      <c r="C1" s="141"/>
      <c r="E1" s="142"/>
      <c r="F1" s="142"/>
      <c r="G1" s="142"/>
      <c r="H1" s="142"/>
      <c r="I1" s="79"/>
      <c r="J1" s="79"/>
      <c r="K1" s="79"/>
      <c r="L1" s="79"/>
      <c r="M1" s="79"/>
      <c r="N1" s="79"/>
      <c r="R1" s="79"/>
      <c r="V1" s="141"/>
      <c r="X1" s="2" t="s">
        <v>177</v>
      </c>
    </row>
    <row r="2" ht="45.75" customHeight="1" spans="1:24">
      <c r="A2" s="65" t="str">
        <f>"2025"&amp;"年部门基本支出预算表"</f>
        <v>2025年部门基本支出预算表</v>
      </c>
      <c r="B2" s="3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3"/>
      <c r="P2" s="3"/>
      <c r="Q2" s="3"/>
      <c r="R2" s="65"/>
      <c r="S2" s="65"/>
      <c r="T2" s="65"/>
      <c r="U2" s="65"/>
      <c r="V2" s="65"/>
      <c r="W2" s="65"/>
      <c r="X2" s="65"/>
    </row>
    <row r="3" ht="18.75" customHeight="1" spans="1:24">
      <c r="A3" s="4" t="str">
        <f>"单位名称："&amp;"嵩明县第二人民医院"</f>
        <v>单位名称：嵩明县第二人民医院</v>
      </c>
      <c r="B3" s="5"/>
      <c r="C3" s="143"/>
      <c r="D3" s="143"/>
      <c r="E3" s="143"/>
      <c r="F3" s="143"/>
      <c r="G3" s="143"/>
      <c r="H3" s="143"/>
      <c r="I3" s="81"/>
      <c r="J3" s="81"/>
      <c r="K3" s="81"/>
      <c r="L3" s="81"/>
      <c r="M3" s="81"/>
      <c r="N3" s="81"/>
      <c r="O3" s="6"/>
      <c r="P3" s="6"/>
      <c r="Q3" s="6"/>
      <c r="R3" s="81"/>
      <c r="V3" s="141"/>
      <c r="X3" s="2" t="s">
        <v>1</v>
      </c>
    </row>
    <row r="4" ht="18" customHeight="1" spans="1:24">
      <c r="A4" s="8" t="s">
        <v>178</v>
      </c>
      <c r="B4" s="8" t="s">
        <v>179</v>
      </c>
      <c r="C4" s="8" t="s">
        <v>180</v>
      </c>
      <c r="D4" s="8" t="s">
        <v>181</v>
      </c>
      <c r="E4" s="8" t="s">
        <v>182</v>
      </c>
      <c r="F4" s="8" t="s">
        <v>183</v>
      </c>
      <c r="G4" s="8" t="s">
        <v>184</v>
      </c>
      <c r="H4" s="8" t="s">
        <v>185</v>
      </c>
      <c r="I4" s="148" t="s">
        <v>186</v>
      </c>
      <c r="J4" s="104" t="s">
        <v>186</v>
      </c>
      <c r="K4" s="104"/>
      <c r="L4" s="104"/>
      <c r="M4" s="104"/>
      <c r="N4" s="104"/>
      <c r="O4" s="11"/>
      <c r="P4" s="11"/>
      <c r="Q4" s="11"/>
      <c r="R4" s="97" t="s">
        <v>61</v>
      </c>
      <c r="S4" s="104" t="s">
        <v>62</v>
      </c>
      <c r="T4" s="104"/>
      <c r="U4" s="104"/>
      <c r="V4" s="104"/>
      <c r="W4" s="104"/>
      <c r="X4" s="105"/>
    </row>
    <row r="5" ht="18" customHeight="1" spans="1:24">
      <c r="A5" s="13"/>
      <c r="B5" s="27"/>
      <c r="C5" s="127"/>
      <c r="D5" s="13"/>
      <c r="E5" s="13"/>
      <c r="F5" s="13"/>
      <c r="G5" s="13"/>
      <c r="H5" s="13"/>
      <c r="I5" s="125" t="s">
        <v>187</v>
      </c>
      <c r="J5" s="148" t="s">
        <v>58</v>
      </c>
      <c r="K5" s="104"/>
      <c r="L5" s="104"/>
      <c r="M5" s="104"/>
      <c r="N5" s="105"/>
      <c r="O5" s="10" t="s">
        <v>188</v>
      </c>
      <c r="P5" s="11"/>
      <c r="Q5" s="12"/>
      <c r="R5" s="8" t="s">
        <v>61</v>
      </c>
      <c r="S5" s="148" t="s">
        <v>62</v>
      </c>
      <c r="T5" s="97" t="s">
        <v>64</v>
      </c>
      <c r="U5" s="104" t="s">
        <v>62</v>
      </c>
      <c r="V5" s="97" t="s">
        <v>66</v>
      </c>
      <c r="W5" s="97" t="s">
        <v>67</v>
      </c>
      <c r="X5" s="151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49" t="s">
        <v>189</v>
      </c>
      <c r="K6" s="8" t="s">
        <v>190</v>
      </c>
      <c r="L6" s="8" t="s">
        <v>191</v>
      </c>
      <c r="M6" s="8" t="s">
        <v>192</v>
      </c>
      <c r="N6" s="8" t="s">
        <v>193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194</v>
      </c>
      <c r="V6" s="8" t="s">
        <v>66</v>
      </c>
      <c r="W6" s="8" t="s">
        <v>67</v>
      </c>
      <c r="X6" s="8" t="s">
        <v>68</v>
      </c>
    </row>
    <row r="7" ht="37.5" customHeight="1" spans="1:24">
      <c r="A7" s="144"/>
      <c r="B7" s="18"/>
      <c r="C7" s="144"/>
      <c r="D7" s="144"/>
      <c r="E7" s="144"/>
      <c r="F7" s="144"/>
      <c r="G7" s="144"/>
      <c r="H7" s="144"/>
      <c r="I7" s="144"/>
      <c r="J7" s="150" t="s">
        <v>57</v>
      </c>
      <c r="K7" s="16" t="s">
        <v>195</v>
      </c>
      <c r="L7" s="16" t="s">
        <v>191</v>
      </c>
      <c r="M7" s="16" t="s">
        <v>192</v>
      </c>
      <c r="N7" s="16" t="s">
        <v>193</v>
      </c>
      <c r="O7" s="16" t="s">
        <v>191</v>
      </c>
      <c r="P7" s="16" t="s">
        <v>192</v>
      </c>
      <c r="Q7" s="16" t="s">
        <v>193</v>
      </c>
      <c r="R7" s="16" t="s">
        <v>61</v>
      </c>
      <c r="S7" s="16" t="s">
        <v>57</v>
      </c>
      <c r="T7" s="16" t="s">
        <v>64</v>
      </c>
      <c r="U7" s="16" t="s">
        <v>194</v>
      </c>
      <c r="V7" s="16" t="s">
        <v>66</v>
      </c>
      <c r="W7" s="16" t="s">
        <v>67</v>
      </c>
      <c r="X7" s="16" t="s">
        <v>68</v>
      </c>
    </row>
    <row r="8" ht="36" customHeight="1" spans="1:24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  <c r="X8" s="35">
        <v>24</v>
      </c>
    </row>
    <row r="9" ht="36" customHeight="1" spans="1:24">
      <c r="A9" s="145" t="s">
        <v>196</v>
      </c>
      <c r="B9" s="145" t="s">
        <v>70</v>
      </c>
      <c r="C9" s="145" t="s">
        <v>197</v>
      </c>
      <c r="D9" s="145" t="s">
        <v>198</v>
      </c>
      <c r="E9" s="145" t="s">
        <v>114</v>
      </c>
      <c r="F9" s="145" t="s">
        <v>115</v>
      </c>
      <c r="G9" s="145" t="s">
        <v>199</v>
      </c>
      <c r="H9" s="145" t="s">
        <v>200</v>
      </c>
      <c r="I9" s="77">
        <v>620000</v>
      </c>
      <c r="J9" s="77">
        <v>620000</v>
      </c>
      <c r="K9" s="77"/>
      <c r="L9" s="77"/>
      <c r="M9" s="108">
        <v>620000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36" customHeight="1" spans="1:24">
      <c r="A10" s="31" t="s">
        <v>168</v>
      </c>
      <c r="B10" s="32"/>
      <c r="C10" s="146"/>
      <c r="D10" s="146"/>
      <c r="E10" s="146"/>
      <c r="F10" s="146"/>
      <c r="G10" s="146"/>
      <c r="H10" s="147"/>
      <c r="I10" s="77">
        <v>620000</v>
      </c>
      <c r="J10" s="77">
        <v>620000</v>
      </c>
      <c r="K10" s="77"/>
      <c r="L10" s="77"/>
      <c r="M10" s="108">
        <v>620000</v>
      </c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</row>
  </sheetData>
  <mergeCells count="31">
    <mergeCell ref="A2:X2"/>
    <mergeCell ref="A3:H3"/>
    <mergeCell ref="I4:X4"/>
    <mergeCell ref="J5:N5"/>
    <mergeCell ref="O5:Q5"/>
    <mergeCell ref="S5:X5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6"/>
  <sheetViews>
    <sheetView showZeros="0" workbookViewId="0">
      <selection activeCell="A3" sqref="A3:H3"/>
    </sheetView>
  </sheetViews>
  <sheetFormatPr defaultColWidth="9.13333333333333" defaultRowHeight="14.25" customHeight="1"/>
  <cols>
    <col min="1" max="1" width="10.2833333333333" customWidth="1"/>
    <col min="2" max="2" width="20.8166666666667" customWidth="1"/>
    <col min="3" max="3" width="32.8583333333333" customWidth="1"/>
    <col min="4" max="4" width="23.8583333333333" customWidth="1"/>
    <col min="5" max="5" width="11.1333333333333" customWidth="1"/>
    <col min="6" max="6" width="31.275" customWidth="1"/>
    <col min="7" max="7" width="9.85833333333333" customWidth="1"/>
    <col min="8" max="8" width="27" customWidth="1"/>
    <col min="9" max="13" width="20" customWidth="1"/>
    <col min="14" max="14" width="12.2833333333333" customWidth="1"/>
    <col min="15" max="15" width="12.7083333333333" customWidth="1"/>
    <col min="16" max="16" width="11.1333333333333" customWidth="1"/>
    <col min="17" max="21" width="19.8583333333333" customWidth="1"/>
    <col min="22" max="22" width="20" customWidth="1"/>
    <col min="23" max="23" width="19.8583333333333" customWidth="1"/>
  </cols>
  <sheetData>
    <row r="1" ht="13.5" customHeight="1" spans="2:23">
      <c r="B1" s="135"/>
      <c r="E1" s="1"/>
      <c r="F1" s="1"/>
      <c r="G1" s="1"/>
      <c r="H1" s="1"/>
      <c r="U1" s="135"/>
      <c r="W1" s="140" t="s">
        <v>201</v>
      </c>
    </row>
    <row r="2" ht="46.5" customHeight="1" spans="1:23">
      <c r="A2" s="3" t="str">
        <f>"2025"&amp;"年部门项目支出预算表"</f>
        <v>2025年部门项目支出预算表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"单位名称："&amp;"嵩明县第二人民医院"</f>
        <v>单位名称：嵩明县第二人民医院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5"/>
      <c r="W3" s="118" t="s">
        <v>1</v>
      </c>
    </row>
    <row r="4" ht="21.75" customHeight="1" spans="1:23">
      <c r="A4" s="8" t="s">
        <v>202</v>
      </c>
      <c r="B4" s="9" t="s">
        <v>180</v>
      </c>
      <c r="C4" s="8" t="s">
        <v>181</v>
      </c>
      <c r="D4" s="8" t="s">
        <v>203</v>
      </c>
      <c r="E4" s="9" t="s">
        <v>182</v>
      </c>
      <c r="F4" s="9" t="s">
        <v>183</v>
      </c>
      <c r="G4" s="9" t="s">
        <v>204</v>
      </c>
      <c r="H4" s="9" t="s">
        <v>205</v>
      </c>
      <c r="I4" s="26" t="s">
        <v>55</v>
      </c>
      <c r="J4" s="10" t="s">
        <v>206</v>
      </c>
      <c r="K4" s="11"/>
      <c r="L4" s="11"/>
      <c r="M4" s="12"/>
      <c r="N4" s="10" t="s">
        <v>188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6" t="s">
        <v>58</v>
      </c>
      <c r="K5" s="137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194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8" t="s">
        <v>57</v>
      </c>
      <c r="K6" s="139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6" t="s">
        <v>57</v>
      </c>
      <c r="K7" s="66" t="s">
        <v>207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39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39" customHeight="1" spans="1:23">
      <c r="A9" s="68" t="s">
        <v>198</v>
      </c>
      <c r="B9" s="68" t="s">
        <v>208</v>
      </c>
      <c r="C9" s="68" t="s">
        <v>209</v>
      </c>
      <c r="D9" s="68" t="s">
        <v>70</v>
      </c>
      <c r="E9" s="68" t="s">
        <v>114</v>
      </c>
      <c r="F9" s="68" t="s">
        <v>115</v>
      </c>
      <c r="G9" s="68" t="s">
        <v>199</v>
      </c>
      <c r="H9" s="68" t="s">
        <v>200</v>
      </c>
      <c r="I9" s="77">
        <v>3218068.4</v>
      </c>
      <c r="J9" s="77"/>
      <c r="K9" s="108"/>
      <c r="L9" s="77"/>
      <c r="M9" s="77"/>
      <c r="N9" s="77"/>
      <c r="O9" s="77"/>
      <c r="P9" s="77"/>
      <c r="Q9" s="77"/>
      <c r="R9" s="77">
        <v>3218068.4</v>
      </c>
      <c r="S9" s="77">
        <v>3218068.4</v>
      </c>
      <c r="T9" s="77"/>
      <c r="U9" s="77"/>
      <c r="V9" s="77"/>
      <c r="W9" s="77"/>
    </row>
    <row r="10" ht="39" customHeight="1" spans="1:23">
      <c r="A10" s="68" t="s">
        <v>210</v>
      </c>
      <c r="B10" s="68" t="s">
        <v>211</v>
      </c>
      <c r="C10" s="68" t="s">
        <v>212</v>
      </c>
      <c r="D10" s="68" t="s">
        <v>70</v>
      </c>
      <c r="E10" s="68" t="s">
        <v>103</v>
      </c>
      <c r="F10" s="68" t="s">
        <v>104</v>
      </c>
      <c r="G10" s="68" t="s">
        <v>213</v>
      </c>
      <c r="H10" s="68" t="s">
        <v>214</v>
      </c>
      <c r="I10" s="77">
        <v>1002384</v>
      </c>
      <c r="J10" s="77"/>
      <c r="K10" s="108"/>
      <c r="L10" s="77"/>
      <c r="M10" s="77"/>
      <c r="N10" s="77"/>
      <c r="O10" s="77"/>
      <c r="P10" s="77"/>
      <c r="Q10" s="77"/>
      <c r="R10" s="77">
        <v>1002384</v>
      </c>
      <c r="S10" s="77">
        <v>1002384</v>
      </c>
      <c r="T10" s="77"/>
      <c r="U10" s="77"/>
      <c r="V10" s="77"/>
      <c r="W10" s="77"/>
    </row>
    <row r="11" ht="39" customHeight="1" spans="1:23">
      <c r="A11" s="68" t="s">
        <v>210</v>
      </c>
      <c r="B11" s="68" t="s">
        <v>211</v>
      </c>
      <c r="C11" s="68" t="s">
        <v>212</v>
      </c>
      <c r="D11" s="68" t="s">
        <v>70</v>
      </c>
      <c r="E11" s="68" t="s">
        <v>105</v>
      </c>
      <c r="F11" s="68" t="s">
        <v>106</v>
      </c>
      <c r="G11" s="68" t="s">
        <v>215</v>
      </c>
      <c r="H11" s="68" t="s">
        <v>216</v>
      </c>
      <c r="I11" s="77">
        <v>348287.04</v>
      </c>
      <c r="J11" s="77"/>
      <c r="K11" s="108"/>
      <c r="L11" s="77"/>
      <c r="M11" s="77"/>
      <c r="N11" s="77"/>
      <c r="O11" s="77"/>
      <c r="P11" s="77"/>
      <c r="Q11" s="77"/>
      <c r="R11" s="77">
        <v>348287.04</v>
      </c>
      <c r="S11" s="77">
        <v>348287.04</v>
      </c>
      <c r="T11" s="77"/>
      <c r="U11" s="77"/>
      <c r="V11" s="77"/>
      <c r="W11" s="77"/>
    </row>
    <row r="12" ht="39" customHeight="1" spans="1:23">
      <c r="A12" s="68" t="s">
        <v>210</v>
      </c>
      <c r="B12" s="68" t="s">
        <v>211</v>
      </c>
      <c r="C12" s="68" t="s">
        <v>212</v>
      </c>
      <c r="D12" s="68" t="s">
        <v>70</v>
      </c>
      <c r="E12" s="68" t="s">
        <v>120</v>
      </c>
      <c r="F12" s="68" t="s">
        <v>121</v>
      </c>
      <c r="G12" s="68" t="s">
        <v>217</v>
      </c>
      <c r="H12" s="68" t="s">
        <v>218</v>
      </c>
      <c r="I12" s="77">
        <v>299362.85</v>
      </c>
      <c r="J12" s="77"/>
      <c r="K12" s="108"/>
      <c r="L12" s="77"/>
      <c r="M12" s="77"/>
      <c r="N12" s="77"/>
      <c r="O12" s="77"/>
      <c r="P12" s="77"/>
      <c r="Q12" s="77"/>
      <c r="R12" s="77">
        <v>299362.85</v>
      </c>
      <c r="S12" s="77">
        <v>299362.85</v>
      </c>
      <c r="T12" s="77"/>
      <c r="U12" s="77"/>
      <c r="V12" s="77"/>
      <c r="W12" s="77"/>
    </row>
    <row r="13" ht="39" customHeight="1" spans="1:23">
      <c r="A13" s="68" t="s">
        <v>210</v>
      </c>
      <c r="B13" s="68" t="s">
        <v>211</v>
      </c>
      <c r="C13" s="68" t="s">
        <v>212</v>
      </c>
      <c r="D13" s="68" t="s">
        <v>70</v>
      </c>
      <c r="E13" s="68" t="s">
        <v>122</v>
      </c>
      <c r="F13" s="68" t="s">
        <v>123</v>
      </c>
      <c r="G13" s="68" t="s">
        <v>219</v>
      </c>
      <c r="H13" s="68" t="s">
        <v>220</v>
      </c>
      <c r="I13" s="77">
        <v>167777.76</v>
      </c>
      <c r="J13" s="77"/>
      <c r="K13" s="108"/>
      <c r="L13" s="77"/>
      <c r="M13" s="77"/>
      <c r="N13" s="77"/>
      <c r="O13" s="77"/>
      <c r="P13" s="77"/>
      <c r="Q13" s="77"/>
      <c r="R13" s="77">
        <v>167777.76</v>
      </c>
      <c r="S13" s="77">
        <v>167777.76</v>
      </c>
      <c r="T13" s="77"/>
      <c r="U13" s="77"/>
      <c r="V13" s="77"/>
      <c r="W13" s="77"/>
    </row>
    <row r="14" ht="39" customHeight="1" spans="1:23">
      <c r="A14" s="68" t="s">
        <v>210</v>
      </c>
      <c r="B14" s="68" t="s">
        <v>211</v>
      </c>
      <c r="C14" s="68" t="s">
        <v>212</v>
      </c>
      <c r="D14" s="68" t="s">
        <v>70</v>
      </c>
      <c r="E14" s="68" t="s">
        <v>109</v>
      </c>
      <c r="F14" s="68" t="s">
        <v>108</v>
      </c>
      <c r="G14" s="68" t="s">
        <v>221</v>
      </c>
      <c r="H14" s="68" t="s">
        <v>222</v>
      </c>
      <c r="I14" s="77">
        <v>103239.07</v>
      </c>
      <c r="J14" s="77"/>
      <c r="K14" s="108"/>
      <c r="L14" s="77"/>
      <c r="M14" s="77"/>
      <c r="N14" s="77"/>
      <c r="O14" s="77"/>
      <c r="P14" s="77"/>
      <c r="Q14" s="77"/>
      <c r="R14" s="77">
        <v>103239.07</v>
      </c>
      <c r="S14" s="77">
        <v>103239.07</v>
      </c>
      <c r="T14" s="77"/>
      <c r="U14" s="77"/>
      <c r="V14" s="77"/>
      <c r="W14" s="77"/>
    </row>
    <row r="15" ht="39" customHeight="1" spans="1:23">
      <c r="A15" s="68" t="s">
        <v>129</v>
      </c>
      <c r="B15" s="68" t="s">
        <v>223</v>
      </c>
      <c r="C15" s="68" t="s">
        <v>224</v>
      </c>
      <c r="D15" s="68" t="s">
        <v>70</v>
      </c>
      <c r="E15" s="68" t="s">
        <v>128</v>
      </c>
      <c r="F15" s="68" t="s">
        <v>129</v>
      </c>
      <c r="G15" s="68" t="s">
        <v>225</v>
      </c>
      <c r="H15" s="68" t="s">
        <v>129</v>
      </c>
      <c r="I15" s="77">
        <v>412998</v>
      </c>
      <c r="J15" s="77"/>
      <c r="K15" s="108"/>
      <c r="L15" s="77"/>
      <c r="M15" s="77"/>
      <c r="N15" s="77"/>
      <c r="O15" s="77"/>
      <c r="P15" s="77"/>
      <c r="Q15" s="77"/>
      <c r="R15" s="77">
        <v>412998</v>
      </c>
      <c r="S15" s="77">
        <v>412998</v>
      </c>
      <c r="T15" s="77"/>
      <c r="U15" s="77"/>
      <c r="V15" s="77"/>
      <c r="W15" s="77"/>
    </row>
    <row r="16" ht="39" customHeight="1" spans="1:23">
      <c r="A16" s="68" t="s">
        <v>226</v>
      </c>
      <c r="B16" s="68" t="s">
        <v>227</v>
      </c>
      <c r="C16" s="68" t="s">
        <v>228</v>
      </c>
      <c r="D16" s="68" t="s">
        <v>70</v>
      </c>
      <c r="E16" s="68" t="s">
        <v>101</v>
      </c>
      <c r="F16" s="68" t="s">
        <v>102</v>
      </c>
      <c r="G16" s="68" t="s">
        <v>229</v>
      </c>
      <c r="H16" s="68" t="s">
        <v>230</v>
      </c>
      <c r="I16" s="77">
        <v>256963.44</v>
      </c>
      <c r="J16" s="77"/>
      <c r="K16" s="108"/>
      <c r="L16" s="77"/>
      <c r="M16" s="77"/>
      <c r="N16" s="77"/>
      <c r="O16" s="77"/>
      <c r="P16" s="77"/>
      <c r="Q16" s="77"/>
      <c r="R16" s="77">
        <v>256963.44</v>
      </c>
      <c r="S16" s="77">
        <v>256963.44</v>
      </c>
      <c r="T16" s="77"/>
      <c r="U16" s="77"/>
      <c r="V16" s="77"/>
      <c r="W16" s="77"/>
    </row>
    <row r="17" ht="39" customHeight="1" spans="1:23">
      <c r="A17" s="68" t="s">
        <v>231</v>
      </c>
      <c r="B17" s="68" t="s">
        <v>232</v>
      </c>
      <c r="C17" s="68" t="s">
        <v>233</v>
      </c>
      <c r="D17" s="68" t="s">
        <v>70</v>
      </c>
      <c r="E17" s="68" t="s">
        <v>114</v>
      </c>
      <c r="F17" s="68" t="s">
        <v>115</v>
      </c>
      <c r="G17" s="68" t="s">
        <v>234</v>
      </c>
      <c r="H17" s="68" t="s">
        <v>231</v>
      </c>
      <c r="I17" s="77">
        <v>2662149.28</v>
      </c>
      <c r="J17" s="77"/>
      <c r="K17" s="108"/>
      <c r="L17" s="77"/>
      <c r="M17" s="77"/>
      <c r="N17" s="77"/>
      <c r="O17" s="77"/>
      <c r="P17" s="77"/>
      <c r="Q17" s="77"/>
      <c r="R17" s="77">
        <v>2662149.28</v>
      </c>
      <c r="S17" s="77">
        <v>2662149.28</v>
      </c>
      <c r="T17" s="77"/>
      <c r="U17" s="77"/>
      <c r="V17" s="77"/>
      <c r="W17" s="77"/>
    </row>
    <row r="18" ht="39" customHeight="1" spans="1:23">
      <c r="A18" s="68" t="s">
        <v>235</v>
      </c>
      <c r="B18" s="68" t="s">
        <v>236</v>
      </c>
      <c r="C18" s="68" t="s">
        <v>237</v>
      </c>
      <c r="D18" s="68" t="s">
        <v>70</v>
      </c>
      <c r="E18" s="68" t="s">
        <v>114</v>
      </c>
      <c r="F18" s="68" t="s">
        <v>115</v>
      </c>
      <c r="G18" s="68" t="s">
        <v>238</v>
      </c>
      <c r="H18" s="68" t="s">
        <v>239</v>
      </c>
      <c r="I18" s="77">
        <v>1310000</v>
      </c>
      <c r="J18" s="77"/>
      <c r="K18" s="108"/>
      <c r="L18" s="77"/>
      <c r="M18" s="77"/>
      <c r="N18" s="77"/>
      <c r="O18" s="77"/>
      <c r="P18" s="77"/>
      <c r="Q18" s="77"/>
      <c r="R18" s="77">
        <v>1310000</v>
      </c>
      <c r="S18" s="77">
        <v>1310000</v>
      </c>
      <c r="T18" s="77"/>
      <c r="U18" s="77"/>
      <c r="V18" s="77"/>
      <c r="W18" s="77"/>
    </row>
    <row r="19" ht="39" customHeight="1" spans="1:23">
      <c r="A19" s="68" t="s">
        <v>235</v>
      </c>
      <c r="B19" s="68" t="s">
        <v>240</v>
      </c>
      <c r="C19" s="68" t="s">
        <v>241</v>
      </c>
      <c r="D19" s="68" t="s">
        <v>70</v>
      </c>
      <c r="E19" s="68" t="s">
        <v>114</v>
      </c>
      <c r="F19" s="68" t="s">
        <v>115</v>
      </c>
      <c r="G19" s="68" t="s">
        <v>242</v>
      </c>
      <c r="H19" s="68" t="s">
        <v>243</v>
      </c>
      <c r="I19" s="77">
        <v>73951</v>
      </c>
      <c r="J19" s="77"/>
      <c r="K19" s="108"/>
      <c r="L19" s="77"/>
      <c r="M19" s="77"/>
      <c r="N19" s="77"/>
      <c r="O19" s="77"/>
      <c r="P19" s="77"/>
      <c r="Q19" s="77"/>
      <c r="R19" s="77">
        <v>73951</v>
      </c>
      <c r="S19" s="77">
        <v>73951</v>
      </c>
      <c r="T19" s="77"/>
      <c r="U19" s="77"/>
      <c r="V19" s="77"/>
      <c r="W19" s="77"/>
    </row>
    <row r="20" ht="39" customHeight="1" spans="1:23">
      <c r="A20" s="68" t="s">
        <v>235</v>
      </c>
      <c r="B20" s="68" t="s">
        <v>240</v>
      </c>
      <c r="C20" s="68" t="s">
        <v>241</v>
      </c>
      <c r="D20" s="68" t="s">
        <v>70</v>
      </c>
      <c r="E20" s="68" t="s">
        <v>114</v>
      </c>
      <c r="F20" s="68" t="s">
        <v>115</v>
      </c>
      <c r="G20" s="68" t="s">
        <v>244</v>
      </c>
      <c r="H20" s="68" t="s">
        <v>245</v>
      </c>
      <c r="I20" s="77">
        <v>2000</v>
      </c>
      <c r="J20" s="77"/>
      <c r="K20" s="108"/>
      <c r="L20" s="77"/>
      <c r="M20" s="77"/>
      <c r="N20" s="77"/>
      <c r="O20" s="77"/>
      <c r="P20" s="77"/>
      <c r="Q20" s="77"/>
      <c r="R20" s="77">
        <v>2000</v>
      </c>
      <c r="S20" s="77">
        <v>2000</v>
      </c>
      <c r="T20" s="77"/>
      <c r="U20" s="77"/>
      <c r="V20" s="77"/>
      <c r="W20" s="77"/>
    </row>
    <row r="21" ht="39" customHeight="1" spans="1:23">
      <c r="A21" s="68" t="s">
        <v>235</v>
      </c>
      <c r="B21" s="68" t="s">
        <v>240</v>
      </c>
      <c r="C21" s="68" t="s">
        <v>241</v>
      </c>
      <c r="D21" s="68" t="s">
        <v>70</v>
      </c>
      <c r="E21" s="68" t="s">
        <v>114</v>
      </c>
      <c r="F21" s="68" t="s">
        <v>115</v>
      </c>
      <c r="G21" s="68" t="s">
        <v>246</v>
      </c>
      <c r="H21" s="68" t="s">
        <v>247</v>
      </c>
      <c r="I21" s="77">
        <v>1620</v>
      </c>
      <c r="J21" s="77"/>
      <c r="K21" s="108"/>
      <c r="L21" s="77"/>
      <c r="M21" s="77"/>
      <c r="N21" s="77"/>
      <c r="O21" s="77"/>
      <c r="P21" s="77"/>
      <c r="Q21" s="77"/>
      <c r="R21" s="77">
        <v>1620</v>
      </c>
      <c r="S21" s="77">
        <v>1620</v>
      </c>
      <c r="T21" s="77"/>
      <c r="U21" s="77"/>
      <c r="V21" s="77"/>
      <c r="W21" s="77"/>
    </row>
    <row r="22" ht="39" customHeight="1" spans="1:23">
      <c r="A22" s="68" t="s">
        <v>235</v>
      </c>
      <c r="B22" s="68" t="s">
        <v>240</v>
      </c>
      <c r="C22" s="68" t="s">
        <v>241</v>
      </c>
      <c r="D22" s="68" t="s">
        <v>70</v>
      </c>
      <c r="E22" s="68" t="s">
        <v>114</v>
      </c>
      <c r="F22" s="68" t="s">
        <v>115</v>
      </c>
      <c r="G22" s="68" t="s">
        <v>248</v>
      </c>
      <c r="H22" s="68" t="s">
        <v>249</v>
      </c>
      <c r="I22" s="77">
        <v>36871</v>
      </c>
      <c r="J22" s="77"/>
      <c r="K22" s="108"/>
      <c r="L22" s="77"/>
      <c r="M22" s="77"/>
      <c r="N22" s="77"/>
      <c r="O22" s="77"/>
      <c r="P22" s="77"/>
      <c r="Q22" s="77"/>
      <c r="R22" s="77">
        <v>36871</v>
      </c>
      <c r="S22" s="77">
        <v>36871</v>
      </c>
      <c r="T22" s="77"/>
      <c r="U22" s="77"/>
      <c r="V22" s="77"/>
      <c r="W22" s="77"/>
    </row>
    <row r="23" ht="39" customHeight="1" spans="1:23">
      <c r="A23" s="68" t="s">
        <v>235</v>
      </c>
      <c r="B23" s="68" t="s">
        <v>240</v>
      </c>
      <c r="C23" s="68" t="s">
        <v>241</v>
      </c>
      <c r="D23" s="68" t="s">
        <v>70</v>
      </c>
      <c r="E23" s="68" t="s">
        <v>114</v>
      </c>
      <c r="F23" s="68" t="s">
        <v>115</v>
      </c>
      <c r="G23" s="68" t="s">
        <v>250</v>
      </c>
      <c r="H23" s="68" t="s">
        <v>251</v>
      </c>
      <c r="I23" s="77">
        <v>52236</v>
      </c>
      <c r="J23" s="77"/>
      <c r="K23" s="108"/>
      <c r="L23" s="77"/>
      <c r="M23" s="77"/>
      <c r="N23" s="77"/>
      <c r="O23" s="77"/>
      <c r="P23" s="77"/>
      <c r="Q23" s="77"/>
      <c r="R23" s="77">
        <v>52236</v>
      </c>
      <c r="S23" s="77">
        <v>52236</v>
      </c>
      <c r="T23" s="77"/>
      <c r="U23" s="77"/>
      <c r="V23" s="77"/>
      <c r="W23" s="77"/>
    </row>
    <row r="24" ht="39" customHeight="1" spans="1:23">
      <c r="A24" s="68" t="s">
        <v>235</v>
      </c>
      <c r="B24" s="68" t="s">
        <v>240</v>
      </c>
      <c r="C24" s="68" t="s">
        <v>241</v>
      </c>
      <c r="D24" s="68" t="s">
        <v>70</v>
      </c>
      <c r="E24" s="68" t="s">
        <v>114</v>
      </c>
      <c r="F24" s="68" t="s">
        <v>115</v>
      </c>
      <c r="G24" s="68" t="s">
        <v>252</v>
      </c>
      <c r="H24" s="68" t="s">
        <v>253</v>
      </c>
      <c r="I24" s="77">
        <v>7516</v>
      </c>
      <c r="J24" s="77"/>
      <c r="K24" s="108"/>
      <c r="L24" s="77"/>
      <c r="M24" s="77"/>
      <c r="N24" s="77"/>
      <c r="O24" s="77"/>
      <c r="P24" s="77"/>
      <c r="Q24" s="77"/>
      <c r="R24" s="77">
        <v>7516</v>
      </c>
      <c r="S24" s="77">
        <v>7516</v>
      </c>
      <c r="T24" s="77"/>
      <c r="U24" s="77"/>
      <c r="V24" s="77"/>
      <c r="W24" s="77"/>
    </row>
    <row r="25" ht="39" customHeight="1" spans="1:23">
      <c r="A25" s="68" t="s">
        <v>235</v>
      </c>
      <c r="B25" s="68" t="s">
        <v>240</v>
      </c>
      <c r="C25" s="68" t="s">
        <v>241</v>
      </c>
      <c r="D25" s="68" t="s">
        <v>70</v>
      </c>
      <c r="E25" s="68" t="s">
        <v>114</v>
      </c>
      <c r="F25" s="68" t="s">
        <v>115</v>
      </c>
      <c r="G25" s="68" t="s">
        <v>254</v>
      </c>
      <c r="H25" s="68" t="s">
        <v>255</v>
      </c>
      <c r="I25" s="77">
        <v>108000</v>
      </c>
      <c r="J25" s="77"/>
      <c r="K25" s="108"/>
      <c r="L25" s="77"/>
      <c r="M25" s="77"/>
      <c r="N25" s="77"/>
      <c r="O25" s="77"/>
      <c r="P25" s="77"/>
      <c r="Q25" s="77"/>
      <c r="R25" s="77">
        <v>108000</v>
      </c>
      <c r="S25" s="77">
        <v>108000</v>
      </c>
      <c r="T25" s="77"/>
      <c r="U25" s="77"/>
      <c r="V25" s="77"/>
      <c r="W25" s="77"/>
    </row>
    <row r="26" ht="39" customHeight="1" spans="1:23">
      <c r="A26" s="68" t="s">
        <v>235</v>
      </c>
      <c r="B26" s="68" t="s">
        <v>240</v>
      </c>
      <c r="C26" s="68" t="s">
        <v>241</v>
      </c>
      <c r="D26" s="68" t="s">
        <v>70</v>
      </c>
      <c r="E26" s="68" t="s">
        <v>114</v>
      </c>
      <c r="F26" s="68" t="s">
        <v>115</v>
      </c>
      <c r="G26" s="68" t="s">
        <v>256</v>
      </c>
      <c r="H26" s="68" t="s">
        <v>257</v>
      </c>
      <c r="I26" s="77">
        <v>13169</v>
      </c>
      <c r="J26" s="77"/>
      <c r="K26" s="108"/>
      <c r="L26" s="77"/>
      <c r="M26" s="77"/>
      <c r="N26" s="77"/>
      <c r="O26" s="77"/>
      <c r="P26" s="77"/>
      <c r="Q26" s="77"/>
      <c r="R26" s="77">
        <v>13169</v>
      </c>
      <c r="S26" s="77">
        <v>13169</v>
      </c>
      <c r="T26" s="77"/>
      <c r="U26" s="77"/>
      <c r="V26" s="77"/>
      <c r="W26" s="77"/>
    </row>
    <row r="27" ht="39" customHeight="1" spans="1:23">
      <c r="A27" s="68" t="s">
        <v>235</v>
      </c>
      <c r="B27" s="68" t="s">
        <v>240</v>
      </c>
      <c r="C27" s="68" t="s">
        <v>241</v>
      </c>
      <c r="D27" s="68" t="s">
        <v>70</v>
      </c>
      <c r="E27" s="68" t="s">
        <v>114</v>
      </c>
      <c r="F27" s="68" t="s">
        <v>115</v>
      </c>
      <c r="G27" s="68" t="s">
        <v>258</v>
      </c>
      <c r="H27" s="68" t="s">
        <v>259</v>
      </c>
      <c r="I27" s="77">
        <v>82244</v>
      </c>
      <c r="J27" s="77"/>
      <c r="K27" s="108"/>
      <c r="L27" s="77"/>
      <c r="M27" s="77"/>
      <c r="N27" s="77"/>
      <c r="O27" s="77"/>
      <c r="P27" s="77"/>
      <c r="Q27" s="77"/>
      <c r="R27" s="77">
        <v>82244</v>
      </c>
      <c r="S27" s="77">
        <v>82244</v>
      </c>
      <c r="T27" s="77"/>
      <c r="U27" s="77"/>
      <c r="V27" s="77"/>
      <c r="W27" s="77"/>
    </row>
    <row r="28" ht="39" customHeight="1" spans="1:23">
      <c r="A28" s="68" t="s">
        <v>235</v>
      </c>
      <c r="B28" s="68" t="s">
        <v>240</v>
      </c>
      <c r="C28" s="68" t="s">
        <v>241</v>
      </c>
      <c r="D28" s="68" t="s">
        <v>70</v>
      </c>
      <c r="E28" s="68" t="s">
        <v>114</v>
      </c>
      <c r="F28" s="68" t="s">
        <v>115</v>
      </c>
      <c r="G28" s="68" t="s">
        <v>260</v>
      </c>
      <c r="H28" s="68" t="s">
        <v>261</v>
      </c>
      <c r="I28" s="77">
        <v>5018137</v>
      </c>
      <c r="J28" s="77"/>
      <c r="K28" s="108"/>
      <c r="L28" s="77"/>
      <c r="M28" s="77"/>
      <c r="N28" s="77"/>
      <c r="O28" s="77"/>
      <c r="P28" s="77"/>
      <c r="Q28" s="77"/>
      <c r="R28" s="77">
        <v>5018137</v>
      </c>
      <c r="S28" s="77">
        <v>5018137</v>
      </c>
      <c r="T28" s="77"/>
      <c r="U28" s="77"/>
      <c r="V28" s="77"/>
      <c r="W28" s="77"/>
    </row>
    <row r="29" ht="39" customHeight="1" spans="1:23">
      <c r="A29" s="68" t="s">
        <v>235</v>
      </c>
      <c r="B29" s="68" t="s">
        <v>240</v>
      </c>
      <c r="C29" s="68" t="s">
        <v>241</v>
      </c>
      <c r="D29" s="68" t="s">
        <v>70</v>
      </c>
      <c r="E29" s="68" t="s">
        <v>114</v>
      </c>
      <c r="F29" s="68" t="s">
        <v>115</v>
      </c>
      <c r="G29" s="68" t="s">
        <v>262</v>
      </c>
      <c r="H29" s="68" t="s">
        <v>263</v>
      </c>
      <c r="I29" s="77">
        <v>130000</v>
      </c>
      <c r="J29" s="77"/>
      <c r="K29" s="108"/>
      <c r="L29" s="77"/>
      <c r="M29" s="77"/>
      <c r="N29" s="77"/>
      <c r="O29" s="77"/>
      <c r="P29" s="77"/>
      <c r="Q29" s="77"/>
      <c r="R29" s="77">
        <v>130000</v>
      </c>
      <c r="S29" s="77">
        <v>130000</v>
      </c>
      <c r="T29" s="77"/>
      <c r="U29" s="77"/>
      <c r="V29" s="77"/>
      <c r="W29" s="77"/>
    </row>
    <row r="30" ht="39" customHeight="1" spans="1:23">
      <c r="A30" s="68" t="s">
        <v>235</v>
      </c>
      <c r="B30" s="68" t="s">
        <v>240</v>
      </c>
      <c r="C30" s="68" t="s">
        <v>241</v>
      </c>
      <c r="D30" s="68" t="s">
        <v>70</v>
      </c>
      <c r="E30" s="68" t="s">
        <v>114</v>
      </c>
      <c r="F30" s="68" t="s">
        <v>115</v>
      </c>
      <c r="G30" s="68" t="s">
        <v>264</v>
      </c>
      <c r="H30" s="68" t="s">
        <v>265</v>
      </c>
      <c r="I30" s="77">
        <v>293554</v>
      </c>
      <c r="J30" s="77"/>
      <c r="K30" s="108"/>
      <c r="L30" s="77"/>
      <c r="M30" s="77"/>
      <c r="N30" s="77"/>
      <c r="O30" s="77"/>
      <c r="P30" s="77"/>
      <c r="Q30" s="77"/>
      <c r="R30" s="77">
        <v>293554</v>
      </c>
      <c r="S30" s="77">
        <v>293554</v>
      </c>
      <c r="T30" s="77"/>
      <c r="U30" s="77"/>
      <c r="V30" s="77"/>
      <c r="W30" s="77"/>
    </row>
    <row r="31" ht="39" customHeight="1" spans="1:23">
      <c r="A31" s="68" t="s">
        <v>235</v>
      </c>
      <c r="B31" s="68" t="s">
        <v>266</v>
      </c>
      <c r="C31" s="68" t="s">
        <v>267</v>
      </c>
      <c r="D31" s="68" t="s">
        <v>70</v>
      </c>
      <c r="E31" s="68" t="s">
        <v>114</v>
      </c>
      <c r="F31" s="68" t="s">
        <v>115</v>
      </c>
      <c r="G31" s="68" t="s">
        <v>268</v>
      </c>
      <c r="H31" s="68" t="s">
        <v>269</v>
      </c>
      <c r="I31" s="77">
        <v>800000</v>
      </c>
      <c r="J31" s="77"/>
      <c r="K31" s="108"/>
      <c r="L31" s="77"/>
      <c r="M31" s="77"/>
      <c r="N31" s="77"/>
      <c r="O31" s="77"/>
      <c r="P31" s="77"/>
      <c r="Q31" s="77"/>
      <c r="R31" s="77">
        <v>800000</v>
      </c>
      <c r="S31" s="77">
        <v>800000</v>
      </c>
      <c r="T31" s="77"/>
      <c r="U31" s="77"/>
      <c r="V31" s="77"/>
      <c r="W31" s="77"/>
    </row>
    <row r="32" ht="39" customHeight="1" spans="1:23">
      <c r="A32" s="68" t="s">
        <v>235</v>
      </c>
      <c r="B32" s="68" t="s">
        <v>266</v>
      </c>
      <c r="C32" s="68" t="s">
        <v>267</v>
      </c>
      <c r="D32" s="68" t="s">
        <v>70</v>
      </c>
      <c r="E32" s="68" t="s">
        <v>114</v>
      </c>
      <c r="F32" s="68" t="s">
        <v>115</v>
      </c>
      <c r="G32" s="68" t="s">
        <v>238</v>
      </c>
      <c r="H32" s="68" t="s">
        <v>239</v>
      </c>
      <c r="I32" s="77">
        <v>600000</v>
      </c>
      <c r="J32" s="77"/>
      <c r="K32" s="108"/>
      <c r="L32" s="77"/>
      <c r="M32" s="77"/>
      <c r="N32" s="77"/>
      <c r="O32" s="77"/>
      <c r="P32" s="77"/>
      <c r="Q32" s="77"/>
      <c r="R32" s="77">
        <v>600000</v>
      </c>
      <c r="S32" s="77">
        <v>600000</v>
      </c>
      <c r="T32" s="77"/>
      <c r="U32" s="77"/>
      <c r="V32" s="77"/>
      <c r="W32" s="77"/>
    </row>
    <row r="33" ht="39" customHeight="1" spans="1:23">
      <c r="A33" s="68" t="s">
        <v>235</v>
      </c>
      <c r="B33" s="68" t="s">
        <v>266</v>
      </c>
      <c r="C33" s="68" t="s">
        <v>267</v>
      </c>
      <c r="D33" s="68" t="s">
        <v>70</v>
      </c>
      <c r="E33" s="68" t="s">
        <v>114</v>
      </c>
      <c r="F33" s="68" t="s">
        <v>115</v>
      </c>
      <c r="G33" s="68" t="s">
        <v>270</v>
      </c>
      <c r="H33" s="68" t="s">
        <v>271</v>
      </c>
      <c r="I33" s="77">
        <v>700000</v>
      </c>
      <c r="J33" s="77"/>
      <c r="K33" s="108"/>
      <c r="L33" s="77"/>
      <c r="M33" s="77"/>
      <c r="N33" s="77"/>
      <c r="O33" s="77"/>
      <c r="P33" s="77"/>
      <c r="Q33" s="77"/>
      <c r="R33" s="77">
        <v>700000</v>
      </c>
      <c r="S33" s="77">
        <v>700000</v>
      </c>
      <c r="T33" s="77"/>
      <c r="U33" s="77"/>
      <c r="V33" s="77"/>
      <c r="W33" s="77"/>
    </row>
    <row r="34" ht="39" customHeight="1" spans="1:23">
      <c r="A34" s="68" t="s">
        <v>235</v>
      </c>
      <c r="B34" s="68" t="s">
        <v>266</v>
      </c>
      <c r="C34" s="68" t="s">
        <v>267</v>
      </c>
      <c r="D34" s="68" t="s">
        <v>70</v>
      </c>
      <c r="E34" s="68" t="s">
        <v>114</v>
      </c>
      <c r="F34" s="68" t="s">
        <v>115</v>
      </c>
      <c r="G34" s="68" t="s">
        <v>272</v>
      </c>
      <c r="H34" s="68" t="s">
        <v>273</v>
      </c>
      <c r="I34" s="77">
        <v>1660000</v>
      </c>
      <c r="J34" s="77"/>
      <c r="K34" s="108"/>
      <c r="L34" s="77"/>
      <c r="M34" s="77"/>
      <c r="N34" s="77"/>
      <c r="O34" s="77"/>
      <c r="P34" s="77"/>
      <c r="Q34" s="77"/>
      <c r="R34" s="77">
        <v>1660000</v>
      </c>
      <c r="S34" s="77">
        <v>1660000</v>
      </c>
      <c r="T34" s="77"/>
      <c r="U34" s="77"/>
      <c r="V34" s="77"/>
      <c r="W34" s="77"/>
    </row>
    <row r="35" ht="39" customHeight="1" spans="1:23">
      <c r="A35" s="68" t="s">
        <v>235</v>
      </c>
      <c r="B35" s="68" t="s">
        <v>274</v>
      </c>
      <c r="C35" s="68" t="s">
        <v>275</v>
      </c>
      <c r="D35" s="68" t="s">
        <v>70</v>
      </c>
      <c r="E35" s="68" t="s">
        <v>116</v>
      </c>
      <c r="F35" s="68" t="s">
        <v>117</v>
      </c>
      <c r="G35" s="68" t="s">
        <v>238</v>
      </c>
      <c r="H35" s="68" t="s">
        <v>239</v>
      </c>
      <c r="I35" s="77">
        <v>1000000</v>
      </c>
      <c r="J35" s="77">
        <v>1000000</v>
      </c>
      <c r="K35" s="108">
        <v>1000000</v>
      </c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</row>
    <row r="36" ht="39" customHeight="1" spans="1:23">
      <c r="A36" s="31" t="s">
        <v>168</v>
      </c>
      <c r="B36" s="32"/>
      <c r="C36" s="32"/>
      <c r="D36" s="32"/>
      <c r="E36" s="32"/>
      <c r="F36" s="32"/>
      <c r="G36" s="32"/>
      <c r="H36" s="33"/>
      <c r="I36" s="77">
        <v>20360527.84</v>
      </c>
      <c r="J36" s="77">
        <v>1000000</v>
      </c>
      <c r="K36" s="108">
        <v>1000000</v>
      </c>
      <c r="L36" s="77"/>
      <c r="M36" s="77"/>
      <c r="N36" s="77"/>
      <c r="O36" s="77"/>
      <c r="P36" s="77"/>
      <c r="Q36" s="77"/>
      <c r="R36" s="77">
        <v>19360527.84</v>
      </c>
      <c r="S36" s="77">
        <v>19360527.84</v>
      </c>
      <c r="T36" s="77"/>
      <c r="U36" s="77"/>
      <c r="V36" s="77"/>
      <c r="W36" s="77"/>
    </row>
  </sheetData>
  <mergeCells count="28">
    <mergeCell ref="A2:W2"/>
    <mergeCell ref="A3:H3"/>
    <mergeCell ref="J4:M4"/>
    <mergeCell ref="N4:P4"/>
    <mergeCell ref="R4:W4"/>
    <mergeCell ref="A36:H3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33"/>
  <sheetViews>
    <sheetView showZeros="0" workbookViewId="0">
      <selection activeCell="A3" sqref="A3:H3"/>
    </sheetView>
  </sheetViews>
  <sheetFormatPr defaultColWidth="9.13333333333333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333333333333" customWidth="1"/>
    <col min="8" max="8" width="15.575" customWidth="1"/>
    <col min="9" max="9" width="13.4166666666667" customWidth="1"/>
    <col min="10" max="10" width="22.0916666666667" customWidth="1"/>
  </cols>
  <sheetData>
    <row r="1" ht="18" customHeight="1" spans="10:10">
      <c r="J1" s="2" t="s">
        <v>276</v>
      </c>
    </row>
    <row r="2" ht="39.75" customHeight="1" spans="1:10">
      <c r="A2" s="64" t="str">
        <f>"2025"&amp;"年部门项目支出绩效目标表"</f>
        <v>2025年部门项目支出绩效目标表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tr">
        <f>"单位名称："&amp;"嵩明县第二人民医院"</f>
        <v>单位名称：嵩明县第二人民医院</v>
      </c>
    </row>
    <row r="4" ht="44.25" customHeight="1" spans="1:10">
      <c r="A4" s="66" t="s">
        <v>181</v>
      </c>
      <c r="B4" s="66" t="s">
        <v>277</v>
      </c>
      <c r="C4" s="66" t="s">
        <v>278</v>
      </c>
      <c r="D4" s="66" t="s">
        <v>279</v>
      </c>
      <c r="E4" s="66" t="s">
        <v>280</v>
      </c>
      <c r="F4" s="67" t="s">
        <v>281</v>
      </c>
      <c r="G4" s="66" t="s">
        <v>282</v>
      </c>
      <c r="H4" s="67" t="s">
        <v>283</v>
      </c>
      <c r="I4" s="67" t="s">
        <v>284</v>
      </c>
      <c r="J4" s="66" t="s">
        <v>285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35">
        <v>6</v>
      </c>
      <c r="G5" s="133">
        <v>7</v>
      </c>
      <c r="H5" s="35">
        <v>8</v>
      </c>
      <c r="I5" s="35">
        <v>9</v>
      </c>
      <c r="J5" s="133">
        <v>10</v>
      </c>
    </row>
    <row r="6" ht="42" customHeight="1" spans="1:10">
      <c r="A6" s="28" t="s">
        <v>70</v>
      </c>
      <c r="B6" s="68"/>
      <c r="C6" s="68"/>
      <c r="D6" s="68"/>
      <c r="E6" s="53"/>
      <c r="F6" s="69"/>
      <c r="G6" s="53"/>
      <c r="H6" s="69"/>
      <c r="I6" s="69"/>
      <c r="J6" s="53"/>
    </row>
    <row r="7" ht="42" customHeight="1" spans="1:10">
      <c r="A7" s="134" t="s">
        <v>233</v>
      </c>
      <c r="B7" s="20" t="s">
        <v>286</v>
      </c>
      <c r="C7" s="20" t="s">
        <v>287</v>
      </c>
      <c r="D7" s="20" t="s">
        <v>288</v>
      </c>
      <c r="E7" s="28" t="s">
        <v>289</v>
      </c>
      <c r="F7" s="20" t="s">
        <v>290</v>
      </c>
      <c r="G7" s="28" t="s">
        <v>291</v>
      </c>
      <c r="H7" s="20" t="s">
        <v>292</v>
      </c>
      <c r="I7" s="20" t="s">
        <v>293</v>
      </c>
      <c r="J7" s="28" t="s">
        <v>294</v>
      </c>
    </row>
    <row r="8" ht="42" customHeight="1" spans="1:10">
      <c r="A8" s="134" t="s">
        <v>233</v>
      </c>
      <c r="B8" s="20" t="s">
        <v>286</v>
      </c>
      <c r="C8" s="20" t="s">
        <v>295</v>
      </c>
      <c r="D8" s="20" t="s">
        <v>296</v>
      </c>
      <c r="E8" s="28" t="s">
        <v>297</v>
      </c>
      <c r="F8" s="20" t="s">
        <v>290</v>
      </c>
      <c r="G8" s="28" t="s">
        <v>291</v>
      </c>
      <c r="H8" s="20" t="s">
        <v>292</v>
      </c>
      <c r="I8" s="20" t="s">
        <v>293</v>
      </c>
      <c r="J8" s="28" t="s">
        <v>298</v>
      </c>
    </row>
    <row r="9" ht="42" customHeight="1" spans="1:10">
      <c r="A9" s="134" t="s">
        <v>233</v>
      </c>
      <c r="B9" s="20" t="s">
        <v>286</v>
      </c>
      <c r="C9" s="20" t="s">
        <v>299</v>
      </c>
      <c r="D9" s="20" t="s">
        <v>300</v>
      </c>
      <c r="E9" s="28" t="s">
        <v>301</v>
      </c>
      <c r="F9" s="20" t="s">
        <v>290</v>
      </c>
      <c r="G9" s="28" t="s">
        <v>302</v>
      </c>
      <c r="H9" s="20" t="s">
        <v>303</v>
      </c>
      <c r="I9" s="20" t="s">
        <v>293</v>
      </c>
      <c r="J9" s="28" t="s">
        <v>304</v>
      </c>
    </row>
    <row r="10" ht="42" customHeight="1" spans="1:10">
      <c r="A10" s="134" t="s">
        <v>228</v>
      </c>
      <c r="B10" s="20" t="s">
        <v>305</v>
      </c>
      <c r="C10" s="20" t="s">
        <v>287</v>
      </c>
      <c r="D10" s="20" t="s">
        <v>306</v>
      </c>
      <c r="E10" s="28" t="s">
        <v>307</v>
      </c>
      <c r="F10" s="20" t="s">
        <v>290</v>
      </c>
      <c r="G10" s="28" t="s">
        <v>93</v>
      </c>
      <c r="H10" s="20" t="s">
        <v>308</v>
      </c>
      <c r="I10" s="20" t="s">
        <v>293</v>
      </c>
      <c r="J10" s="28" t="s">
        <v>309</v>
      </c>
    </row>
    <row r="11" ht="42" customHeight="1" spans="1:10">
      <c r="A11" s="134" t="s">
        <v>228</v>
      </c>
      <c r="B11" s="20" t="s">
        <v>305</v>
      </c>
      <c r="C11" s="20" t="s">
        <v>295</v>
      </c>
      <c r="D11" s="20" t="s">
        <v>296</v>
      </c>
      <c r="E11" s="28" t="s">
        <v>297</v>
      </c>
      <c r="F11" s="20" t="s">
        <v>290</v>
      </c>
      <c r="G11" s="28" t="s">
        <v>305</v>
      </c>
      <c r="H11" s="20" t="s">
        <v>292</v>
      </c>
      <c r="I11" s="20" t="s">
        <v>293</v>
      </c>
      <c r="J11" s="28" t="s">
        <v>310</v>
      </c>
    </row>
    <row r="12" ht="42" customHeight="1" spans="1:10">
      <c r="A12" s="134" t="s">
        <v>228</v>
      </c>
      <c r="B12" s="20" t="s">
        <v>305</v>
      </c>
      <c r="C12" s="20" t="s">
        <v>299</v>
      </c>
      <c r="D12" s="20" t="s">
        <v>300</v>
      </c>
      <c r="E12" s="28" t="s">
        <v>301</v>
      </c>
      <c r="F12" s="20" t="s">
        <v>290</v>
      </c>
      <c r="G12" s="28" t="s">
        <v>311</v>
      </c>
      <c r="H12" s="20" t="s">
        <v>312</v>
      </c>
      <c r="I12" s="20" t="s">
        <v>293</v>
      </c>
      <c r="J12" s="28" t="s">
        <v>313</v>
      </c>
    </row>
    <row r="13" ht="42" customHeight="1" spans="1:10">
      <c r="A13" s="134" t="s">
        <v>237</v>
      </c>
      <c r="B13" s="20" t="s">
        <v>314</v>
      </c>
      <c r="C13" s="20" t="s">
        <v>287</v>
      </c>
      <c r="D13" s="20" t="s">
        <v>306</v>
      </c>
      <c r="E13" s="28" t="s">
        <v>315</v>
      </c>
      <c r="F13" s="20" t="s">
        <v>316</v>
      </c>
      <c r="G13" s="28" t="s">
        <v>317</v>
      </c>
      <c r="H13" s="20" t="s">
        <v>318</v>
      </c>
      <c r="I13" s="20" t="s">
        <v>293</v>
      </c>
      <c r="J13" s="28" t="s">
        <v>319</v>
      </c>
    </row>
    <row r="14" ht="42" customHeight="1" spans="1:10">
      <c r="A14" s="134" t="s">
        <v>237</v>
      </c>
      <c r="B14" s="20" t="s">
        <v>314</v>
      </c>
      <c r="C14" s="20" t="s">
        <v>295</v>
      </c>
      <c r="D14" s="20" t="s">
        <v>320</v>
      </c>
      <c r="E14" s="28" t="s">
        <v>321</v>
      </c>
      <c r="F14" s="20" t="s">
        <v>316</v>
      </c>
      <c r="G14" s="28" t="s">
        <v>86</v>
      </c>
      <c r="H14" s="20" t="s">
        <v>322</v>
      </c>
      <c r="I14" s="20" t="s">
        <v>293</v>
      </c>
      <c r="J14" s="28" t="s">
        <v>323</v>
      </c>
    </row>
    <row r="15" ht="84" customHeight="1" spans="1:10">
      <c r="A15" s="134" t="s">
        <v>237</v>
      </c>
      <c r="B15" s="20" t="s">
        <v>314</v>
      </c>
      <c r="C15" s="20" t="s">
        <v>299</v>
      </c>
      <c r="D15" s="20" t="s">
        <v>300</v>
      </c>
      <c r="E15" s="28" t="s">
        <v>324</v>
      </c>
      <c r="F15" s="20" t="s">
        <v>316</v>
      </c>
      <c r="G15" s="28" t="s">
        <v>302</v>
      </c>
      <c r="H15" s="20" t="s">
        <v>312</v>
      </c>
      <c r="I15" s="20" t="s">
        <v>293</v>
      </c>
      <c r="J15" s="28" t="s">
        <v>325</v>
      </c>
    </row>
    <row r="16" ht="42" customHeight="1" spans="1:10">
      <c r="A16" s="134" t="s">
        <v>267</v>
      </c>
      <c r="B16" s="20" t="s">
        <v>326</v>
      </c>
      <c r="C16" s="20" t="s">
        <v>287</v>
      </c>
      <c r="D16" s="20" t="s">
        <v>288</v>
      </c>
      <c r="E16" s="28" t="s">
        <v>289</v>
      </c>
      <c r="F16" s="20" t="s">
        <v>290</v>
      </c>
      <c r="G16" s="28" t="s">
        <v>326</v>
      </c>
      <c r="H16" s="20" t="s">
        <v>292</v>
      </c>
      <c r="I16" s="20" t="s">
        <v>293</v>
      </c>
      <c r="J16" s="28" t="s">
        <v>327</v>
      </c>
    </row>
    <row r="17" ht="42" customHeight="1" spans="1:10">
      <c r="A17" s="134" t="s">
        <v>267</v>
      </c>
      <c r="B17" s="20" t="s">
        <v>326</v>
      </c>
      <c r="C17" s="20" t="s">
        <v>295</v>
      </c>
      <c r="D17" s="20" t="s">
        <v>296</v>
      </c>
      <c r="E17" s="28" t="s">
        <v>328</v>
      </c>
      <c r="F17" s="20" t="s">
        <v>290</v>
      </c>
      <c r="G17" s="28" t="s">
        <v>329</v>
      </c>
      <c r="H17" s="20" t="s">
        <v>292</v>
      </c>
      <c r="I17" s="20" t="s">
        <v>293</v>
      </c>
      <c r="J17" s="28" t="s">
        <v>330</v>
      </c>
    </row>
    <row r="18" ht="42" customHeight="1" spans="1:10">
      <c r="A18" s="134" t="s">
        <v>267</v>
      </c>
      <c r="B18" s="20" t="s">
        <v>326</v>
      </c>
      <c r="C18" s="20" t="s">
        <v>299</v>
      </c>
      <c r="D18" s="20" t="s">
        <v>300</v>
      </c>
      <c r="E18" s="28" t="s">
        <v>301</v>
      </c>
      <c r="F18" s="20" t="s">
        <v>290</v>
      </c>
      <c r="G18" s="28" t="s">
        <v>302</v>
      </c>
      <c r="H18" s="20" t="s">
        <v>312</v>
      </c>
      <c r="I18" s="20" t="s">
        <v>293</v>
      </c>
      <c r="J18" s="28" t="s">
        <v>331</v>
      </c>
    </row>
    <row r="19" ht="42" customHeight="1" spans="1:10">
      <c r="A19" s="134" t="s">
        <v>209</v>
      </c>
      <c r="B19" s="20" t="s">
        <v>332</v>
      </c>
      <c r="C19" s="20" t="s">
        <v>287</v>
      </c>
      <c r="D19" s="20" t="s">
        <v>333</v>
      </c>
      <c r="E19" s="28" t="s">
        <v>334</v>
      </c>
      <c r="F19" s="20" t="s">
        <v>290</v>
      </c>
      <c r="G19" s="28" t="s">
        <v>93</v>
      </c>
      <c r="H19" s="20" t="s">
        <v>308</v>
      </c>
      <c r="I19" s="20" t="s">
        <v>293</v>
      </c>
      <c r="J19" s="28" t="s">
        <v>335</v>
      </c>
    </row>
    <row r="20" ht="42" customHeight="1" spans="1:10">
      <c r="A20" s="134" t="s">
        <v>209</v>
      </c>
      <c r="B20" s="20" t="s">
        <v>332</v>
      </c>
      <c r="C20" s="20" t="s">
        <v>295</v>
      </c>
      <c r="D20" s="20" t="s">
        <v>296</v>
      </c>
      <c r="E20" s="28" t="s">
        <v>297</v>
      </c>
      <c r="F20" s="20" t="s">
        <v>290</v>
      </c>
      <c r="G20" s="28" t="s">
        <v>332</v>
      </c>
      <c r="H20" s="20" t="s">
        <v>292</v>
      </c>
      <c r="I20" s="20" t="s">
        <v>293</v>
      </c>
      <c r="J20" s="28" t="s">
        <v>336</v>
      </c>
    </row>
    <row r="21" ht="74" customHeight="1" spans="1:10">
      <c r="A21" s="134" t="s">
        <v>209</v>
      </c>
      <c r="B21" s="20" t="s">
        <v>332</v>
      </c>
      <c r="C21" s="20" t="s">
        <v>299</v>
      </c>
      <c r="D21" s="20" t="s">
        <v>300</v>
      </c>
      <c r="E21" s="28" t="s">
        <v>301</v>
      </c>
      <c r="F21" s="20" t="s">
        <v>290</v>
      </c>
      <c r="G21" s="28" t="s">
        <v>311</v>
      </c>
      <c r="H21" s="20" t="s">
        <v>312</v>
      </c>
      <c r="I21" s="20" t="s">
        <v>293</v>
      </c>
      <c r="J21" s="28" t="s">
        <v>337</v>
      </c>
    </row>
    <row r="22" ht="42" customHeight="1" spans="1:10">
      <c r="A22" s="134" t="s">
        <v>212</v>
      </c>
      <c r="B22" s="20" t="s">
        <v>338</v>
      </c>
      <c r="C22" s="20" t="s">
        <v>287</v>
      </c>
      <c r="D22" s="20" t="s">
        <v>333</v>
      </c>
      <c r="E22" s="28" t="s">
        <v>339</v>
      </c>
      <c r="F22" s="20" t="s">
        <v>290</v>
      </c>
      <c r="G22" s="28" t="s">
        <v>340</v>
      </c>
      <c r="H22" s="20" t="s">
        <v>340</v>
      </c>
      <c r="I22" s="20" t="s">
        <v>341</v>
      </c>
      <c r="J22" s="28" t="s">
        <v>342</v>
      </c>
    </row>
    <row r="23" ht="42" customHeight="1" spans="1:10">
      <c r="A23" s="134" t="s">
        <v>212</v>
      </c>
      <c r="B23" s="20" t="s">
        <v>338</v>
      </c>
      <c r="C23" s="20" t="s">
        <v>295</v>
      </c>
      <c r="D23" s="20" t="s">
        <v>296</v>
      </c>
      <c r="E23" s="28" t="s">
        <v>343</v>
      </c>
      <c r="F23" s="20" t="s">
        <v>290</v>
      </c>
      <c r="G23" s="28" t="s">
        <v>338</v>
      </c>
      <c r="H23" s="20" t="s">
        <v>292</v>
      </c>
      <c r="I23" s="20" t="s">
        <v>293</v>
      </c>
      <c r="J23" s="28" t="s">
        <v>344</v>
      </c>
    </row>
    <row r="24" ht="42" customHeight="1" spans="1:10">
      <c r="A24" s="134" t="s">
        <v>212</v>
      </c>
      <c r="B24" s="20" t="s">
        <v>338</v>
      </c>
      <c r="C24" s="20" t="s">
        <v>299</v>
      </c>
      <c r="D24" s="20" t="s">
        <v>300</v>
      </c>
      <c r="E24" s="28" t="s">
        <v>301</v>
      </c>
      <c r="F24" s="20" t="s">
        <v>345</v>
      </c>
      <c r="G24" s="28" t="s">
        <v>346</v>
      </c>
      <c r="H24" s="20" t="s">
        <v>312</v>
      </c>
      <c r="I24" s="20" t="s">
        <v>293</v>
      </c>
      <c r="J24" s="28" t="s">
        <v>347</v>
      </c>
    </row>
    <row r="25" ht="42" customHeight="1" spans="1:10">
      <c r="A25" s="134" t="s">
        <v>241</v>
      </c>
      <c r="B25" s="20" t="s">
        <v>348</v>
      </c>
      <c r="C25" s="20" t="s">
        <v>287</v>
      </c>
      <c r="D25" s="20" t="s">
        <v>333</v>
      </c>
      <c r="E25" s="28" t="s">
        <v>349</v>
      </c>
      <c r="F25" s="20" t="s">
        <v>350</v>
      </c>
      <c r="G25" s="28" t="s">
        <v>351</v>
      </c>
      <c r="H25" s="20" t="s">
        <v>352</v>
      </c>
      <c r="I25" s="20" t="s">
        <v>293</v>
      </c>
      <c r="J25" s="28" t="s">
        <v>353</v>
      </c>
    </row>
    <row r="26" ht="42" customHeight="1" spans="1:10">
      <c r="A26" s="134" t="s">
        <v>241</v>
      </c>
      <c r="B26" s="20" t="s">
        <v>348</v>
      </c>
      <c r="C26" s="20" t="s">
        <v>295</v>
      </c>
      <c r="D26" s="20" t="s">
        <v>320</v>
      </c>
      <c r="E26" s="28" t="s">
        <v>354</v>
      </c>
      <c r="F26" s="20" t="s">
        <v>290</v>
      </c>
      <c r="G26" s="28" t="s">
        <v>355</v>
      </c>
      <c r="H26" s="20" t="s">
        <v>322</v>
      </c>
      <c r="I26" s="20" t="s">
        <v>293</v>
      </c>
      <c r="J26" s="28" t="s">
        <v>356</v>
      </c>
    </row>
    <row r="27" ht="68" customHeight="1" spans="1:10">
      <c r="A27" s="134" t="s">
        <v>241</v>
      </c>
      <c r="B27" s="20" t="s">
        <v>348</v>
      </c>
      <c r="C27" s="20" t="s">
        <v>299</v>
      </c>
      <c r="D27" s="20" t="s">
        <v>300</v>
      </c>
      <c r="E27" s="28" t="s">
        <v>324</v>
      </c>
      <c r="F27" s="20" t="s">
        <v>316</v>
      </c>
      <c r="G27" s="28" t="s">
        <v>302</v>
      </c>
      <c r="H27" s="20" t="s">
        <v>312</v>
      </c>
      <c r="I27" s="20" t="s">
        <v>293</v>
      </c>
      <c r="J27" s="28" t="s">
        <v>357</v>
      </c>
    </row>
    <row r="28" ht="42" customHeight="1" spans="1:10">
      <c r="A28" s="134" t="s">
        <v>275</v>
      </c>
      <c r="B28" s="20" t="s">
        <v>358</v>
      </c>
      <c r="C28" s="20" t="s">
        <v>287</v>
      </c>
      <c r="D28" s="20" t="s">
        <v>333</v>
      </c>
      <c r="E28" s="28" t="s">
        <v>359</v>
      </c>
      <c r="F28" s="20" t="s">
        <v>350</v>
      </c>
      <c r="G28" s="28" t="s">
        <v>360</v>
      </c>
      <c r="H28" s="20" t="s">
        <v>322</v>
      </c>
      <c r="I28" s="20" t="s">
        <v>293</v>
      </c>
      <c r="J28" s="28" t="s">
        <v>361</v>
      </c>
    </row>
    <row r="29" ht="42" customHeight="1" spans="1:10">
      <c r="A29" s="134" t="s">
        <v>275</v>
      </c>
      <c r="B29" s="20" t="s">
        <v>358</v>
      </c>
      <c r="C29" s="20" t="s">
        <v>295</v>
      </c>
      <c r="D29" s="20" t="s">
        <v>362</v>
      </c>
      <c r="E29" s="28" t="s">
        <v>363</v>
      </c>
      <c r="F29" s="20" t="s">
        <v>290</v>
      </c>
      <c r="G29" s="28" t="s">
        <v>364</v>
      </c>
      <c r="H29" s="20" t="s">
        <v>365</v>
      </c>
      <c r="I29" s="20" t="s">
        <v>293</v>
      </c>
      <c r="J29" s="28" t="s">
        <v>366</v>
      </c>
    </row>
    <row r="30" ht="42" customHeight="1" spans="1:10">
      <c r="A30" s="134" t="s">
        <v>275</v>
      </c>
      <c r="B30" s="20" t="s">
        <v>358</v>
      </c>
      <c r="C30" s="20" t="s">
        <v>299</v>
      </c>
      <c r="D30" s="20" t="s">
        <v>300</v>
      </c>
      <c r="E30" s="28" t="s">
        <v>301</v>
      </c>
      <c r="F30" s="20" t="s">
        <v>290</v>
      </c>
      <c r="G30" s="28" t="s">
        <v>302</v>
      </c>
      <c r="H30" s="20" t="s">
        <v>312</v>
      </c>
      <c r="I30" s="20" t="s">
        <v>293</v>
      </c>
      <c r="J30" s="28" t="s">
        <v>367</v>
      </c>
    </row>
    <row r="31" ht="42" customHeight="1" spans="1:10">
      <c r="A31" s="134" t="s">
        <v>224</v>
      </c>
      <c r="B31" s="20" t="s">
        <v>368</v>
      </c>
      <c r="C31" s="20" t="s">
        <v>287</v>
      </c>
      <c r="D31" s="20" t="s">
        <v>333</v>
      </c>
      <c r="E31" s="28" t="s">
        <v>334</v>
      </c>
      <c r="F31" s="20" t="s">
        <v>290</v>
      </c>
      <c r="G31" s="28" t="s">
        <v>93</v>
      </c>
      <c r="H31" s="20" t="s">
        <v>308</v>
      </c>
      <c r="I31" s="20" t="s">
        <v>293</v>
      </c>
      <c r="J31" s="28" t="s">
        <v>369</v>
      </c>
    </row>
    <row r="32" ht="42" customHeight="1" spans="1:10">
      <c r="A32" s="134" t="s">
        <v>224</v>
      </c>
      <c r="B32" s="20" t="s">
        <v>368</v>
      </c>
      <c r="C32" s="20" t="s">
        <v>295</v>
      </c>
      <c r="D32" s="20" t="s">
        <v>296</v>
      </c>
      <c r="E32" s="28" t="s">
        <v>370</v>
      </c>
      <c r="F32" s="20" t="s">
        <v>290</v>
      </c>
      <c r="G32" s="28" t="s">
        <v>368</v>
      </c>
      <c r="H32" s="20" t="s">
        <v>292</v>
      </c>
      <c r="I32" s="20" t="s">
        <v>293</v>
      </c>
      <c r="J32" s="28" t="s">
        <v>371</v>
      </c>
    </row>
    <row r="33" ht="91" customHeight="1" spans="1:10">
      <c r="A33" s="134" t="s">
        <v>224</v>
      </c>
      <c r="B33" s="20" t="s">
        <v>368</v>
      </c>
      <c r="C33" s="20" t="s">
        <v>299</v>
      </c>
      <c r="D33" s="20" t="s">
        <v>300</v>
      </c>
      <c r="E33" s="28" t="s">
        <v>301</v>
      </c>
      <c r="F33" s="20" t="s">
        <v>290</v>
      </c>
      <c r="G33" s="28" t="s">
        <v>311</v>
      </c>
      <c r="H33" s="20" t="s">
        <v>312</v>
      </c>
      <c r="I33" s="20" t="s">
        <v>293</v>
      </c>
      <c r="J33" s="28" t="s">
        <v>372</v>
      </c>
    </row>
  </sheetData>
  <mergeCells count="20">
    <mergeCell ref="A2:J2"/>
    <mergeCell ref="A3:H3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蒋绍宇</cp:lastModifiedBy>
  <dcterms:created xsi:type="dcterms:W3CDTF">2025-03-12T01:41:00Z</dcterms:created>
  <dcterms:modified xsi:type="dcterms:W3CDTF">2025-04-23T01:35:14Z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78444F1A7BD44126832AE7229B09F997_13</vt:lpwstr>
  </property>
  <property fmtid="{D5CDD505-2E9C-101B-9397-08002B2CF9AE}" pid="3" name="KSOProductBuildVer">
    <vt:lpwstr>2052-11.1.0.14235</vt:lpwstr>
  </property>
</Properties>
</file>