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<sst xmlns="http://schemas.openxmlformats.org/spreadsheetml/2006/main" count="1113" uniqueCount="409">
  <si>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</si>
  <si>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</si>
  <si>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</si>
  <si>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</si>
  <si>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</si>
  <si>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</si>
  <si>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</si>
  <si>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</si>
  <si>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</si>
  <si>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</si>
  <si>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</si>
  <si>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</si>
  <si>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</si>
  <si>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</si>
  <si>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</si>
  <si>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</si>
  <si>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</si>
  <si>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</si>
  <si>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</si>
  <si>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</si>
  <si>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</si>
  <si>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</si>
  <si>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</si>
  <si>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</si>
  <si>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</si>
  <si>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</si>
  <si>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</si>
  <si>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</si>
  <si>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</si>
  <si>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</si>
  <si>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</si>
  <si>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</si>
  <si>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</si>
  <si>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</si>
  <si>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</si>
  <si>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</si>
  <si>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</si>
  <si>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</si>
  <si>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</si>
  <si>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</si>
  <si>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</si>
  <si>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</si>
  <si>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</si>
  <si>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</si>
  <si>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</si>
  <si>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</si>
  <si>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</si>
  <si>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</si>
  <si>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</si>
  <si>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</si>
  <si>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</si>
  <si>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</si>
  <si>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</si>
  <si>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</si>
  <si>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</si>
  <si>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</si>
  <si>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</si>
  <si>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</si>
  <si>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</si>
  <si>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</si>
  <si>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</si>
  <si>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</si>
  <si>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</si>
  <si>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</si>
  <si>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</si>
  <si>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</si>
  <si>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</si>
  <si>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</si>
  <si>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</si>
  <si>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</si>
  <si>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嵩明县中医医院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</si>
  <si>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</si>
  <si>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</si>
  <si>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</si>
  <si>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</si>
  <si>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</si>
  <si>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</si>
  <si>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</si>
  <si>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</si>
  <si>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</si>
  <si>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</si>
  <si>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</si>
  <si>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</si>
  <si>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</si>
  <si>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</si>
  <si>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</si>
  <si>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</si>
  <si>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</si>
  <si>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</si>
  <si>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</si>
  <si>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</si>
  <si>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</si>
  <si>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</si>
  <si>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</si>
  <si>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</si>
  <si>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</si>
  <si>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</si>
  <si>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210</t>
  </si>
  <si>
    <t>卫生健康支出</t>
  </si>
  <si>
    <t>21002</t>
  </si>
  <si>
    <t>公立医院</t>
  </si>
  <si>
    <t>2100202</t>
  </si>
  <si>
    <t>中医（民族）医院</t>
  </si>
  <si>
    <t>2100299</t>
  </si>
  <si>
    <t>其他公立医院支出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</si>
  <si>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</si>
  <si>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</si>
  <si>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</si>
  <si>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</si>
  <si>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</si>
  <si>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</si>
  <si>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</si>
  <si>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</si>
  <si>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</si>
  <si>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</si>
  <si>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</si>
  <si>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</si>
  <si>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</si>
  <si>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</si>
  <si>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</si>
  <si>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</si>
  <si>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</si>
  <si>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</si>
  <si>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</si>
  <si>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</si>
  <si>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</si>
  <si>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</si>
  <si>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</si>
  <si>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</si>
  <si>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</si>
  <si>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</si>
  <si>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</si>
  <si>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</si>
  <si>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</si>
  <si>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</si>
  <si>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</si>
  <si>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</si>
  <si>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</si>
  <si>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</si>
  <si>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</si>
  <si>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</si>
  <si>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</si>
  <si>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</si>
  <si>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</si>
  <si>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</si>
  <si>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</si>
  <si>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</si>
  <si>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</si>
  <si>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</si>
  <si>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</si>
  <si>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</si>
  <si>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"/>
      </rPr>
      <t>说明：嵩明县中医医院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年无三公经费支出预算，故本表为空表。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</si>
  <si>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</si>
  <si>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</si>
  <si>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</si>
  <si>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</si>
  <si>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</si>
  <si>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</si>
  <si>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</si>
  <si>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</si>
  <si>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</si>
  <si>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</si>
  <si>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</si>
  <si>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</si>
  <si>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</si>
  <si>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</si>
  <si>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</si>
  <si>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</si>
  <si>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</si>
  <si>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</si>
  <si>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</si>
  <si>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</si>
  <si>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530127210000000019345</t>
  </si>
  <si>
    <t>事业人员支出工资</t>
  </si>
  <si>
    <t>30101</t>
  </si>
  <si>
    <t>基本工资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</si>
  <si>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</si>
  <si>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</si>
  <si>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</si>
  <si>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</si>
  <si>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</si>
  <si>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</si>
  <si>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</si>
  <si>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530127251100003663558</t>
  </si>
  <si>
    <t>医院自有资金支付人员经费</t>
  </si>
  <si>
    <t>其他公用支出</t>
  </si>
  <si>
    <t>530127251100003663813</t>
  </si>
  <si>
    <t>医院自有资金支付公用经费</t>
  </si>
  <si>
    <t>30201</t>
  </si>
  <si>
    <t>办公费</t>
  </si>
  <si>
    <t>30202</t>
  </si>
  <si>
    <t>印刷费</t>
  </si>
  <si>
    <t>30209</t>
  </si>
  <si>
    <t>物业管理费</t>
  </si>
  <si>
    <t>30231</t>
  </si>
  <si>
    <t>公务用车运行维护费</t>
  </si>
  <si>
    <t>30299</t>
  </si>
  <si>
    <t>其他商品和服务支出</t>
  </si>
  <si>
    <t>专项业务类</t>
  </si>
  <si>
    <t>530127251100004035330</t>
  </si>
  <si>
    <t>2022年医疗卫生事业发展三年行动第六批补助资金</t>
  </si>
  <si>
    <t>31003</t>
  </si>
  <si>
    <t>专用设备购置</t>
  </si>
  <si>
    <t>事业发展类</t>
  </si>
  <si>
    <t>530127251100003722122</t>
  </si>
  <si>
    <t>2025年新增资产配置经费</t>
  </si>
  <si>
    <t>31002</t>
  </si>
  <si>
    <t>办公设备购置</t>
  </si>
  <si>
    <t>31022</t>
  </si>
  <si>
    <t>无形资产购置</t>
  </si>
  <si>
    <t>530127251100003737897</t>
  </si>
  <si>
    <t>2025年新增资产配置（二）经费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</si>
  <si>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</si>
  <si>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</si>
  <si>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</si>
  <si>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</si>
  <si>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</si>
  <si>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</si>
  <si>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</si>
  <si>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</si>
  <si>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</si>
  <si>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</si>
  <si>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因医院业务发展、需要购置部分设备、满足临床工作需要。</t>
  </si>
  <si>
    <t>产出指标</t>
  </si>
  <si>
    <t>质量指标</t>
  </si>
  <si>
    <t>采购质量合格情况</t>
  </si>
  <si>
    <t>=</t>
  </si>
  <si>
    <t>100</t>
  </si>
  <si>
    <t>%</t>
  </si>
  <si>
    <t>定量指标</t>
  </si>
  <si>
    <t>采购设备合格情况等于100%</t>
  </si>
  <si>
    <t>效益指标</t>
  </si>
  <si>
    <t>可持续影响</t>
  </si>
  <si>
    <t>定期对设备进行保养</t>
  </si>
  <si>
    <t>次/月（季、年）</t>
  </si>
  <si>
    <t>每季度对设备进行一次检查及保养</t>
  </si>
  <si>
    <t>满意度指标</t>
  </si>
  <si>
    <t>服务对象满意度</t>
  </si>
  <si>
    <t>患者满意度</t>
  </si>
  <si>
    <t>&gt;=</t>
  </si>
  <si>
    <t>90</t>
  </si>
  <si>
    <t>受益对象满意度≥90%</t>
  </si>
  <si>
    <t>为确保业务工作正常开展，需支付日常公用经费。</t>
  </si>
  <si>
    <t>数量指标</t>
  </si>
  <si>
    <t>年服务人次</t>
  </si>
  <si>
    <t>132000</t>
  </si>
  <si>
    <t>人次</t>
  </si>
  <si>
    <t>社会效益</t>
  </si>
  <si>
    <t>医疗技术水平提高</t>
  </si>
  <si>
    <t>提高</t>
  </si>
  <si>
    <t>定性指标</t>
  </si>
  <si>
    <t>85</t>
  </si>
  <si>
    <t>反映社会公众对部门（单位）履职情况的满意程度。</t>
  </si>
  <si>
    <t>因医院业务发展、需要购置部分医疗设备、满足临床工作需要。</t>
  </si>
  <si>
    <t>设备验收合格率</t>
  </si>
  <si>
    <t>95</t>
  </si>
  <si>
    <t>设备验收合格率大于等于95%</t>
  </si>
  <si>
    <t>时效指标</t>
  </si>
  <si>
    <t>支付资金的及时率</t>
  </si>
  <si>
    <t>支付资金的及时率等于100%</t>
  </si>
  <si>
    <t>患者满意度达85%以上</t>
  </si>
  <si>
    <t>医院自有资金支付人员经费。</t>
  </si>
  <si>
    <t>服务人次</t>
  </si>
  <si>
    <t>部门运转</t>
  </si>
  <si>
    <t>正常运转</t>
  </si>
  <si>
    <t>反映部门（单位）运转情况。</t>
  </si>
  <si>
    <t>社会公众满意度</t>
  </si>
  <si>
    <t>推进医疗卫生三年行动计划，创建3个省级中医特色优势专科，促进健中医医疗服务质量明显提升助推健康云南建设，满足人民日益增长的卫生健康需求。</t>
  </si>
  <si>
    <t>中医特色优势专科</t>
  </si>
  <si>
    <t>个</t>
  </si>
  <si>
    <t>中医特色优势专科3个</t>
  </si>
  <si>
    <t>建设项目完成率</t>
  </si>
  <si>
    <t>建设项目完成率≥90%</t>
  </si>
  <si>
    <t>及时完成率</t>
  </si>
  <si>
    <t>及时完成率100%</t>
  </si>
  <si>
    <t>中医药服务能力</t>
  </si>
  <si>
    <t>得到提高</t>
  </si>
  <si>
    <t>达标</t>
  </si>
  <si>
    <t>中医药服务能力得到提高</t>
  </si>
  <si>
    <t>受益对象满意度</t>
  </si>
  <si>
    <t>预算06表</t>
  </si>
  <si>
    <t>政府性基金预算支出预算表</t>
  </si>
  <si>
    <t>单位名称：昆明市发展和改革委员会</t>
  </si>
  <si>
    <t>政府性基金预算支出</t>
  </si>
  <si>
    <r>
      <rPr>
        <sz val="11"/>
        <rFont val="宋体"/>
        <charset val="1"/>
      </rPr>
      <t>说明：嵩明县中医医院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年无政府性基金预算支出，故本表为空表。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</si>
  <si>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</si>
  <si>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</si>
  <si>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</si>
  <si>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</si>
  <si>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</si>
  <si>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</si>
  <si>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</si>
  <si>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</si>
  <si>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</si>
  <si>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</si>
  <si>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</si>
  <si>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车辆加油、添加燃油服务</t>
  </si>
  <si>
    <t>车辆加油、添加燃料服务</t>
  </si>
  <si>
    <t>元</t>
  </si>
  <si>
    <t>车辆维修和保养服务</t>
  </si>
  <si>
    <t>复印纸</t>
  </si>
  <si>
    <t>机动车保险服务</t>
  </si>
  <si>
    <t>印刷服务费</t>
  </si>
  <si>
    <t>其他印刷服务</t>
  </si>
  <si>
    <t>绿化管护费</t>
  </si>
  <si>
    <t>物业管理服务</t>
  </si>
  <si>
    <t>物管费</t>
  </si>
  <si>
    <t>LED显示屏</t>
  </si>
  <si>
    <t>打印机</t>
  </si>
  <si>
    <t>服务器</t>
  </si>
  <si>
    <t>软件正版化-办公软件</t>
  </si>
  <si>
    <t>基础软件</t>
  </si>
  <si>
    <t>除颤监护仪</t>
  </si>
  <si>
    <t>急救和生命支持设备</t>
  </si>
  <si>
    <t>交换机</t>
  </si>
  <si>
    <t>交换设备</t>
  </si>
  <si>
    <t>快速POCT检测仪</t>
  </si>
  <si>
    <t>临床检验设备</t>
  </si>
  <si>
    <t>网络安全服务杀毒软件</t>
  </si>
  <si>
    <t>其他计算机软件</t>
  </si>
  <si>
    <t>台式电脑</t>
  </si>
  <si>
    <t>台式计算机</t>
  </si>
  <si>
    <t>BOBATH床</t>
  </si>
  <si>
    <t>物理治疗、康复及体育治疗仪器设备</t>
  </si>
  <si>
    <t>OT综合训练台</t>
  </si>
  <si>
    <t>步态与平衡功能训练评估系统</t>
  </si>
  <si>
    <t>超激光疼痛治疗仪</t>
  </si>
  <si>
    <t>超声治疗仪（探头+吸附）</t>
  </si>
  <si>
    <t>抽屉式阶梯</t>
  </si>
  <si>
    <t>床边下肢主被动训练系统</t>
  </si>
  <si>
    <t>电动起立床</t>
  </si>
  <si>
    <t>滚筒</t>
  </si>
  <si>
    <t>简易运动训练套装</t>
  </si>
  <si>
    <t>矫正镜</t>
  </si>
  <si>
    <t>空气波压力循环治疗仪</t>
  </si>
  <si>
    <t>肋木</t>
  </si>
  <si>
    <t>牵引网架 （网架和床）</t>
  </si>
  <si>
    <t>认知功能评估和训练软件(基础)</t>
  </si>
  <si>
    <t>三段多体位治疗床</t>
  </si>
  <si>
    <t>三维干扰电治疗仪</t>
  </si>
  <si>
    <t>上下肢主被动训练系统</t>
  </si>
  <si>
    <t>上肢康复机器人</t>
  </si>
  <si>
    <t>生物刺激反馈仪</t>
  </si>
  <si>
    <t>生物反馈刺激仪(吞咽成人版)</t>
  </si>
  <si>
    <t>数字OT评估与训练系统</t>
  </si>
  <si>
    <t>腕关节智能康复机器人</t>
  </si>
  <si>
    <t>小数字OT训练系统</t>
  </si>
  <si>
    <t>楔形垫</t>
  </si>
  <si>
    <t>悬吊康复训练系统 （不含床，含培训）</t>
  </si>
  <si>
    <t>训练用扶梯（双向）</t>
  </si>
  <si>
    <t>医用跑台</t>
  </si>
  <si>
    <t>诊疗台</t>
  </si>
  <si>
    <t>踝关节智能康复机器人</t>
  </si>
  <si>
    <t>液晶显示器</t>
  </si>
  <si>
    <t>螺旋CT</t>
  </si>
  <si>
    <t>医用 X 线诊断设备</t>
  </si>
  <si>
    <t>彩色多普勒超声诊断仪</t>
  </si>
  <si>
    <t>医用超声波仪器及设备</t>
  </si>
  <si>
    <t>动态血压监护仪</t>
  </si>
  <si>
    <t>医用电子生理参数检测仪器设备</t>
  </si>
  <si>
    <t>动态血压心电图监护仪</t>
  </si>
  <si>
    <t>心电监护仪</t>
  </si>
  <si>
    <t>无影灯</t>
  </si>
  <si>
    <t>医用光学仪器</t>
  </si>
  <si>
    <t>纤维支气管镜</t>
  </si>
  <si>
    <t>医用内窥镜</t>
  </si>
  <si>
    <t>康复科信息系统</t>
  </si>
  <si>
    <t>行业应用软件</t>
  </si>
  <si>
    <t>手术床</t>
  </si>
  <si>
    <t>手术器械</t>
  </si>
  <si>
    <t>经颅超声神经肌肉刺激治疗仪</t>
  </si>
  <si>
    <t>盆底生物反馈仪</t>
  </si>
  <si>
    <t>坐浴熏洗椅</t>
  </si>
  <si>
    <t>煎药机</t>
  </si>
  <si>
    <t>中医器械设备</t>
  </si>
  <si>
    <t>中医综合诊断系统（四诊仪）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</si>
  <si>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</si>
  <si>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</si>
  <si>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</si>
  <si>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</si>
  <si>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</si>
  <si>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</si>
  <si>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</si>
  <si>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</si>
  <si>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说明：嵩明县中医医院2025年无政府购买服务预算，故本表为空表。</t>
  </si>
  <si>
    <t>预算09-1表</t>
  </si>
  <si>
    <t>单位名称（项目）</t>
  </si>
  <si>
    <t>地区</t>
  </si>
  <si>
    <t>杨林经开区</t>
  </si>
  <si>
    <t>说明：嵩明县中医医院2025年无对下转移支付预算，故本表为空表。</t>
  </si>
  <si>
    <t>预算09-2表</t>
  </si>
  <si>
    <t>说明：嵩明县中医医院2025年无对下转移支付绩效目标，故本表为空表。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</si>
  <si>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</si>
  <si>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</si>
  <si>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</si>
  <si>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</si>
  <si>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</si>
  <si>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</si>
  <si>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</si>
  <si>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</si>
  <si>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说明：嵩明县中医医院2025年无新增资产配置预算，故本表为空表。</t>
  </si>
  <si>
    <t>预算11表</t>
  </si>
  <si>
    <t>上级补助</t>
  </si>
  <si>
    <t>说明：嵩明县中医医院2025年无上级转移支付补助项目支出预算，故本表为空表。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</si>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</sst>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"/>
    </font>
    <font>
      <sz val="11"/>
      <name val="Microsoft Sans Serif"/>
      <charset val="1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0" fontId="37" fillId="0" borderId="7">
      <alignment horizontal="right" vertical="center"/>
    </xf>
    <xf numFmtId="178" fontId="37" fillId="0" borderId="7">
      <alignment horizontal="right" vertical="center"/>
    </xf>
    <xf numFmtId="49" fontId="37" fillId="0" borderId="7">
      <alignment horizontal="left" vertical="center" wrapText="1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80" fontId="37" fillId="0" borderId="7">
      <alignment horizontal="right" vertical="center"/>
    </xf>
    <xf numFmtId="0" fontId="37" fillId="0" borderId="0">
      <alignment vertical="top"/>
      <protection locked="0"/>
    </xf>
  </cellStyleXfs>
  <cellXfs count="199">
    <xf numFmtId="0" fontId="0" fillId="0" borderId="0" xfId="0" applyFont="1" applyBorder="1"/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57" applyFont="1" applyFill="1" applyBorder="1" applyAlignment="1" applyProtection="1">
      <alignment vertical="top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2" fillId="0" borderId="0" xfId="57" applyFont="1" applyFill="1" applyBorder="1" applyAlignment="1" applyProtection="1"/>
    <xf numFmtId="0" fontId="13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pane ySplit="1" topLeftCell="A11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45"/>
      <c r="B1" s="45"/>
      <c r="C1" s="45"/>
      <c r="D1" s="63" t="s">
        <v>0</v>
      </c>
    </row>
    <row r="2" s="1" customFormat="1" ht="41.25" customHeight="1" spans="1:1">
      <c r="A2" s="40" t="str">
        <f>"2025"&amp;"年部门财务收支预算总表"</f>
        <v>2025年部门财务收支预算总表</v>
      </c>
    </row>
    <row r="3" s="1" customFormat="1" ht="17.25" customHeight="1" spans="1:4">
      <c r="A3" s="43" t="str">
        <f>"单位名称："&amp;"嵩明县中医医院"</f>
        <v>单位名称：嵩明县中医医院</v>
      </c>
      <c r="B3" s="164"/>
      <c r="D3" s="143" t="s">
        <v>1</v>
      </c>
    </row>
    <row r="4" s="1" customFormat="1" ht="23.25" customHeight="1" spans="1:4">
      <c r="A4" s="165" t="s">
        <v>2</v>
      </c>
      <c r="B4" s="166"/>
      <c r="C4" s="165" t="s">
        <v>3</v>
      </c>
      <c r="D4" s="166"/>
    </row>
    <row r="5" s="1" customFormat="1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s="1" customFormat="1" ht="17.25" customHeight="1" spans="1:4">
      <c r="A6" s="167" t="s">
        <v>7</v>
      </c>
      <c r="B6" s="77">
        <v>3295000</v>
      </c>
      <c r="C6" s="167" t="s">
        <v>8</v>
      </c>
      <c r="D6" s="77"/>
    </row>
    <row r="7" s="1" customFormat="1" ht="17.25" customHeight="1" spans="1:4">
      <c r="A7" s="167" t="s">
        <v>9</v>
      </c>
      <c r="B7" s="77"/>
      <c r="C7" s="167" t="s">
        <v>10</v>
      </c>
      <c r="D7" s="77"/>
    </row>
    <row r="8" s="1" customFormat="1" ht="17.25" customHeight="1" spans="1:4">
      <c r="A8" s="167" t="s">
        <v>11</v>
      </c>
      <c r="B8" s="77"/>
      <c r="C8" s="198" t="s">
        <v>12</v>
      </c>
      <c r="D8" s="77"/>
    </row>
    <row r="9" s="1" customFormat="1" ht="17.25" customHeight="1" spans="1:4">
      <c r="A9" s="167" t="s">
        <v>13</v>
      </c>
      <c r="B9" s="77"/>
      <c r="C9" s="198" t="s">
        <v>14</v>
      </c>
      <c r="D9" s="77"/>
    </row>
    <row r="10" s="1" customFormat="1" ht="17.25" customHeight="1" spans="1:4">
      <c r="A10" s="167" t="s">
        <v>15</v>
      </c>
      <c r="B10" s="77">
        <v>115150746</v>
      </c>
      <c r="C10" s="198" t="s">
        <v>16</v>
      </c>
      <c r="D10" s="77"/>
    </row>
    <row r="11" s="1" customFormat="1" ht="17.25" customHeight="1" spans="1:4">
      <c r="A11" s="167" t="s">
        <v>17</v>
      </c>
      <c r="B11" s="77">
        <v>115150746</v>
      </c>
      <c r="C11" s="198" t="s">
        <v>18</v>
      </c>
      <c r="D11" s="77"/>
    </row>
    <row r="12" s="1" customFormat="1" ht="17.25" customHeight="1" spans="1:4">
      <c r="A12" s="167" t="s">
        <v>19</v>
      </c>
      <c r="B12" s="77"/>
      <c r="C12" s="31" t="s">
        <v>20</v>
      </c>
      <c r="D12" s="77"/>
    </row>
    <row r="13" s="1" customFormat="1" ht="17.25" customHeight="1" spans="1:4">
      <c r="A13" s="167" t="s">
        <v>21</v>
      </c>
      <c r="B13" s="77"/>
      <c r="C13" s="31" t="s">
        <v>22</v>
      </c>
      <c r="D13" s="77"/>
    </row>
    <row r="14" s="1" customFormat="1" ht="17.25" customHeight="1" spans="1:4">
      <c r="A14" s="167" t="s">
        <v>23</v>
      </c>
      <c r="B14" s="77"/>
      <c r="C14" s="31" t="s">
        <v>24</v>
      </c>
      <c r="D14" s="77">
        <v>118445746</v>
      </c>
    </row>
    <row r="15" s="1" customFormat="1" ht="17.25" customHeight="1" spans="1:4">
      <c r="A15" s="167" t="s">
        <v>25</v>
      </c>
      <c r="B15" s="108"/>
      <c r="C15" s="31" t="s">
        <v>26</v>
      </c>
      <c r="D15" s="77"/>
    </row>
    <row r="16" s="1" customFormat="1" ht="17.25" customHeight="1" spans="1:4">
      <c r="A16" s="148"/>
      <c r="B16" s="77"/>
      <c r="C16" s="31" t="s">
        <v>27</v>
      </c>
      <c r="D16" s="77"/>
    </row>
    <row r="17" s="1" customFormat="1" ht="17.25" customHeight="1" spans="1:4">
      <c r="A17" s="168"/>
      <c r="B17" s="77"/>
      <c r="C17" s="31" t="s">
        <v>28</v>
      </c>
      <c r="D17" s="77"/>
    </row>
    <row r="18" s="1" customFormat="1" ht="17.25" customHeight="1" spans="1:4">
      <c r="A18" s="168"/>
      <c r="B18" s="77"/>
      <c r="C18" s="31" t="s">
        <v>29</v>
      </c>
      <c r="D18" s="77"/>
    </row>
    <row r="19" s="1" customFormat="1" ht="17.25" customHeight="1" spans="1:4">
      <c r="A19" s="168"/>
      <c r="B19" s="77"/>
      <c r="C19" s="31" t="s">
        <v>30</v>
      </c>
      <c r="D19" s="77"/>
    </row>
    <row r="20" s="1" customFormat="1" ht="17.25" customHeight="1" spans="1:4">
      <c r="A20" s="168"/>
      <c r="B20" s="77"/>
      <c r="C20" s="31" t="s">
        <v>31</v>
      </c>
      <c r="D20" s="77"/>
    </row>
    <row r="21" s="1" customFormat="1" ht="17.25" customHeight="1" spans="1:4">
      <c r="A21" s="168"/>
      <c r="B21" s="77"/>
      <c r="C21" s="31" t="s">
        <v>32</v>
      </c>
      <c r="D21" s="77"/>
    </row>
    <row r="22" s="1" customFormat="1" ht="17.25" customHeight="1" spans="1:4">
      <c r="A22" s="168"/>
      <c r="B22" s="77"/>
      <c r="C22" s="31" t="s">
        <v>33</v>
      </c>
      <c r="D22" s="77"/>
    </row>
    <row r="23" s="1" customFormat="1" ht="17.25" customHeight="1" spans="1:4">
      <c r="A23" s="168"/>
      <c r="B23" s="77"/>
      <c r="C23" s="31" t="s">
        <v>34</v>
      </c>
      <c r="D23" s="77"/>
    </row>
    <row r="24" s="1" customFormat="1" ht="17.25" customHeight="1" spans="1:4">
      <c r="A24" s="168"/>
      <c r="B24" s="77"/>
      <c r="C24" s="31" t="s">
        <v>35</v>
      </c>
      <c r="D24" s="77"/>
    </row>
    <row r="25" s="1" customFormat="1" ht="17.25" customHeight="1" spans="1:4">
      <c r="A25" s="168"/>
      <c r="B25" s="77"/>
      <c r="C25" s="31" t="s">
        <v>36</v>
      </c>
      <c r="D25" s="77"/>
    </row>
    <row r="26" s="1" customFormat="1" ht="17.25" customHeight="1" spans="1:4">
      <c r="A26" s="168"/>
      <c r="B26" s="77"/>
      <c r="C26" s="148" t="s">
        <v>37</v>
      </c>
      <c r="D26" s="77"/>
    </row>
    <row r="27" s="1" customFormat="1" ht="17.25" customHeight="1" spans="1:4">
      <c r="A27" s="168"/>
      <c r="B27" s="77"/>
      <c r="C27" s="31" t="s">
        <v>38</v>
      </c>
      <c r="D27" s="77"/>
    </row>
    <row r="28" s="1" customFormat="1" ht="16.5" customHeight="1" spans="1:4">
      <c r="A28" s="168"/>
      <c r="B28" s="77"/>
      <c r="C28" s="31" t="s">
        <v>39</v>
      </c>
      <c r="D28" s="77"/>
    </row>
    <row r="29" s="1" customFormat="1" ht="16.5" customHeight="1" spans="1:4">
      <c r="A29" s="168"/>
      <c r="B29" s="77"/>
      <c r="C29" s="148" t="s">
        <v>40</v>
      </c>
      <c r="D29" s="77"/>
    </row>
    <row r="30" s="1" customFormat="1" ht="17.25" customHeight="1" spans="1:4">
      <c r="A30" s="168"/>
      <c r="B30" s="77"/>
      <c r="C30" s="148" t="s">
        <v>41</v>
      </c>
      <c r="D30" s="77"/>
    </row>
    <row r="31" s="1" customFormat="1" ht="17.25" customHeight="1" spans="1:4">
      <c r="A31" s="168"/>
      <c r="B31" s="77"/>
      <c r="C31" s="31" t="s">
        <v>42</v>
      </c>
      <c r="D31" s="77"/>
    </row>
    <row r="32" s="1" customFormat="1" ht="16.5" customHeight="1" spans="1:4">
      <c r="A32" s="168" t="s">
        <v>43</v>
      </c>
      <c r="B32" s="77">
        <v>118445746</v>
      </c>
      <c r="C32" s="168" t="s">
        <v>44</v>
      </c>
      <c r="D32" s="77">
        <v>118445746</v>
      </c>
    </row>
    <row r="33" s="1" customFormat="1" ht="16.5" customHeight="1" spans="1:4">
      <c r="A33" s="148" t="s">
        <v>45</v>
      </c>
      <c r="B33" s="77"/>
      <c r="C33" s="148" t="s">
        <v>46</v>
      </c>
      <c r="D33" s="77"/>
    </row>
    <row r="34" s="1" customFormat="1" ht="16.5" customHeight="1" spans="1:4">
      <c r="A34" s="31" t="s">
        <v>47</v>
      </c>
      <c r="B34" s="108"/>
      <c r="C34" s="31" t="s">
        <v>47</v>
      </c>
      <c r="D34" s="108"/>
    </row>
    <row r="35" s="1" customFormat="1" ht="16.5" customHeight="1" spans="1:4">
      <c r="A35" s="31" t="s">
        <v>48</v>
      </c>
      <c r="B35" s="108"/>
      <c r="C35" s="31" t="s">
        <v>49</v>
      </c>
      <c r="D35" s="108"/>
    </row>
    <row r="36" s="1" customFormat="1" ht="16.5" customHeight="1" spans="1:4">
      <c r="A36" s="169" t="s">
        <v>50</v>
      </c>
      <c r="B36" s="77">
        <v>118445746</v>
      </c>
      <c r="C36" s="169" t="s">
        <v>51</v>
      </c>
      <c r="D36" s="77">
        <v>118445746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D28" sqref="D28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s="1" customFormat="1" ht="12" customHeight="1" spans="1:6">
      <c r="A1" s="120">
        <v>1</v>
      </c>
      <c r="B1" s="121">
        <v>0</v>
      </c>
      <c r="C1" s="120">
        <v>1</v>
      </c>
      <c r="D1" s="122"/>
      <c r="E1" s="122"/>
      <c r="F1" s="113" t="s">
        <v>280</v>
      </c>
    </row>
    <row r="2" s="1" customFormat="1" ht="42" customHeight="1" spans="1:6">
      <c r="A2" s="123" t="str">
        <f>"2025"&amp;"年部门政府性基金预算支出预算表"</f>
        <v>2025年部门政府性基金预算支出预算表</v>
      </c>
      <c r="B2" s="123" t="s">
        <v>281</v>
      </c>
      <c r="C2" s="124"/>
      <c r="D2" s="125"/>
      <c r="E2" s="125"/>
      <c r="F2" s="125"/>
    </row>
    <row r="3" s="1" customFormat="1" ht="13.5" customHeight="1" spans="1:6">
      <c r="A3" s="5" t="str">
        <f>"单位名称："&amp;"嵩明县中医医院"</f>
        <v>单位名称：嵩明县中医医院</v>
      </c>
      <c r="B3" s="5" t="s">
        <v>282</v>
      </c>
      <c r="C3" s="120"/>
      <c r="D3" s="122"/>
      <c r="E3" s="122"/>
      <c r="F3" s="113" t="s">
        <v>1</v>
      </c>
    </row>
    <row r="4" s="1" customFormat="1" ht="19.5" customHeight="1" spans="1:6">
      <c r="A4" s="126" t="s">
        <v>154</v>
      </c>
      <c r="B4" s="127" t="s">
        <v>72</v>
      </c>
      <c r="C4" s="126" t="s">
        <v>73</v>
      </c>
      <c r="D4" s="11" t="s">
        <v>283</v>
      </c>
      <c r="E4" s="12"/>
      <c r="F4" s="13"/>
    </row>
    <row r="5" s="1" customFormat="1" ht="18.75" customHeight="1" spans="1:6">
      <c r="A5" s="128"/>
      <c r="B5" s="129"/>
      <c r="C5" s="128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30" t="s">
        <v>83</v>
      </c>
      <c r="C6" s="67">
        <v>3</v>
      </c>
      <c r="D6" s="131">
        <v>4</v>
      </c>
      <c r="E6" s="131">
        <v>5</v>
      </c>
      <c r="F6" s="131">
        <v>6</v>
      </c>
    </row>
    <row r="7" s="1" customFormat="1" ht="21" customHeight="1" spans="1:6">
      <c r="A7" s="21"/>
      <c r="B7" s="21"/>
      <c r="C7" s="21"/>
      <c r="D7" s="77"/>
      <c r="E7" s="77"/>
      <c r="F7" s="77"/>
    </row>
    <row r="8" s="1" customFormat="1" ht="21" customHeight="1" spans="1:6">
      <c r="A8" s="21"/>
      <c r="B8" s="21"/>
      <c r="C8" s="21"/>
      <c r="D8" s="77"/>
      <c r="E8" s="77"/>
      <c r="F8" s="77"/>
    </row>
    <row r="9" s="1" customFormat="1" ht="18.75" customHeight="1" spans="1:6">
      <c r="A9" s="132" t="s">
        <v>143</v>
      </c>
      <c r="B9" s="132" t="s">
        <v>143</v>
      </c>
      <c r="C9" s="133" t="s">
        <v>143</v>
      </c>
      <c r="D9" s="77"/>
      <c r="E9" s="77"/>
      <c r="F9" s="77"/>
    </row>
    <row r="10" s="119" customFormat="1" customHeight="1" spans="1:6">
      <c r="A10" s="134" t="s">
        <v>284</v>
      </c>
      <c r="B10" s="135"/>
      <c r="C10" s="135"/>
      <c r="D10" s="135"/>
      <c r="F10" s="1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71"/>
  <sheetViews>
    <sheetView showZeros="0" workbookViewId="0">
      <pane ySplit="1" topLeftCell="A2" activePane="bottomLeft" state="frozen"/>
      <selection/>
      <selection pane="bottomLeft" activeCell="E65" sqref="E65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4.25" style="1" customWidth="1"/>
    <col min="5" max="5" width="35.2833333333333" style="1" customWidth="1"/>
    <col min="6" max="6" width="7.70833333333333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2:19">
      <c r="B1" s="79"/>
      <c r="C1" s="7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 t="s">
        <v>285</v>
      </c>
    </row>
    <row r="2" s="1" customFormat="1" ht="41.25" customHeight="1" spans="1:19">
      <c r="A2" s="71" t="str">
        <f>"2025"&amp;"年部门政府采购预算表"</f>
        <v>2025年部门政府采购预算表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09" t="str">
        <f>"单位名称："&amp;"嵩明县中医医院"</f>
        <v>单位名称：嵩明县中医医院</v>
      </c>
      <c r="B3" s="81"/>
      <c r="C3" s="81"/>
      <c r="D3" s="7"/>
      <c r="E3" s="7"/>
      <c r="F3" s="7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8"/>
      <c r="S3" s="113" t="s">
        <v>1</v>
      </c>
    </row>
    <row r="4" s="1" customFormat="1" ht="15.75" customHeight="1" spans="1:19">
      <c r="A4" s="10" t="s">
        <v>153</v>
      </c>
      <c r="B4" s="82" t="s">
        <v>154</v>
      </c>
      <c r="C4" s="82" t="s">
        <v>286</v>
      </c>
      <c r="D4" s="83" t="s">
        <v>287</v>
      </c>
      <c r="E4" s="83" t="s">
        <v>288</v>
      </c>
      <c r="F4" s="83" t="s">
        <v>289</v>
      </c>
      <c r="G4" s="83" t="s">
        <v>290</v>
      </c>
      <c r="H4" s="83" t="s">
        <v>291</v>
      </c>
      <c r="I4" s="96" t="s">
        <v>161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s="1" customFormat="1" ht="17.25" customHeight="1" spans="1:19">
      <c r="A5" s="15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292</v>
      </c>
      <c r="L5" s="85" t="s">
        <v>293</v>
      </c>
      <c r="M5" s="98" t="s">
        <v>294</v>
      </c>
      <c r="N5" s="99" t="s">
        <v>295</v>
      </c>
      <c r="O5" s="99"/>
      <c r="P5" s="106"/>
      <c r="Q5" s="99"/>
      <c r="R5" s="107"/>
      <c r="S5" s="86"/>
    </row>
    <row r="6" s="1" customFormat="1" ht="54" customHeight="1" spans="1:19">
      <c r="A6" s="18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s="1" customFormat="1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s="1" customFormat="1" ht="21" customHeight="1" spans="1:19">
      <c r="A8" s="88" t="s">
        <v>171</v>
      </c>
      <c r="B8" s="89" t="s">
        <v>70</v>
      </c>
      <c r="C8" s="89" t="s">
        <v>187</v>
      </c>
      <c r="D8" s="90" t="s">
        <v>296</v>
      </c>
      <c r="E8" s="90" t="s">
        <v>297</v>
      </c>
      <c r="F8" s="90" t="s">
        <v>298</v>
      </c>
      <c r="G8" s="112">
        <v>1</v>
      </c>
      <c r="H8" s="77">
        <v>30000</v>
      </c>
      <c r="I8" s="77">
        <v>30000</v>
      </c>
      <c r="J8" s="77"/>
      <c r="K8" s="77"/>
      <c r="L8" s="77"/>
      <c r="M8" s="77"/>
      <c r="N8" s="77">
        <v>30000</v>
      </c>
      <c r="O8" s="77">
        <v>30000</v>
      </c>
      <c r="P8" s="108"/>
      <c r="Q8" s="108"/>
      <c r="R8" s="77"/>
      <c r="S8" s="77"/>
    </row>
    <row r="9" s="1" customFormat="1" ht="21" customHeight="1" spans="1:19">
      <c r="A9" s="88" t="s">
        <v>171</v>
      </c>
      <c r="B9" s="89" t="s">
        <v>70</v>
      </c>
      <c r="C9" s="89" t="s">
        <v>187</v>
      </c>
      <c r="D9" s="90" t="s">
        <v>299</v>
      </c>
      <c r="E9" s="90" t="s">
        <v>299</v>
      </c>
      <c r="F9" s="90" t="s">
        <v>298</v>
      </c>
      <c r="G9" s="112">
        <v>1</v>
      </c>
      <c r="H9" s="77">
        <v>30000</v>
      </c>
      <c r="I9" s="77">
        <v>30000</v>
      </c>
      <c r="J9" s="77"/>
      <c r="K9" s="77"/>
      <c r="L9" s="77"/>
      <c r="M9" s="77"/>
      <c r="N9" s="77">
        <v>30000</v>
      </c>
      <c r="O9" s="77">
        <v>30000</v>
      </c>
      <c r="P9" s="108"/>
      <c r="Q9" s="108"/>
      <c r="R9" s="77"/>
      <c r="S9" s="77"/>
    </row>
    <row r="10" s="1" customFormat="1" ht="21" customHeight="1" spans="1:19">
      <c r="A10" s="88" t="s">
        <v>171</v>
      </c>
      <c r="B10" s="89" t="s">
        <v>70</v>
      </c>
      <c r="C10" s="89" t="s">
        <v>187</v>
      </c>
      <c r="D10" s="90" t="s">
        <v>300</v>
      </c>
      <c r="E10" s="90" t="s">
        <v>300</v>
      </c>
      <c r="F10" s="90" t="s">
        <v>298</v>
      </c>
      <c r="G10" s="112">
        <v>500</v>
      </c>
      <c r="H10" s="77">
        <v>100000</v>
      </c>
      <c r="I10" s="77">
        <v>100000</v>
      </c>
      <c r="J10" s="77"/>
      <c r="K10" s="77"/>
      <c r="L10" s="77"/>
      <c r="M10" s="77"/>
      <c r="N10" s="77">
        <v>100000</v>
      </c>
      <c r="O10" s="77">
        <v>100000</v>
      </c>
      <c r="P10" s="108"/>
      <c r="Q10" s="108"/>
      <c r="R10" s="77"/>
      <c r="S10" s="77"/>
    </row>
    <row r="11" s="1" customFormat="1" ht="21" customHeight="1" spans="1:19">
      <c r="A11" s="88" t="s">
        <v>171</v>
      </c>
      <c r="B11" s="89" t="s">
        <v>70</v>
      </c>
      <c r="C11" s="89" t="s">
        <v>187</v>
      </c>
      <c r="D11" s="90" t="s">
        <v>301</v>
      </c>
      <c r="E11" s="90" t="s">
        <v>301</v>
      </c>
      <c r="F11" s="90" t="s">
        <v>298</v>
      </c>
      <c r="G11" s="112">
        <v>1</v>
      </c>
      <c r="H11" s="77">
        <v>20000</v>
      </c>
      <c r="I11" s="77">
        <v>20000</v>
      </c>
      <c r="J11" s="77"/>
      <c r="K11" s="77"/>
      <c r="L11" s="77"/>
      <c r="M11" s="77"/>
      <c r="N11" s="77">
        <v>20000</v>
      </c>
      <c r="O11" s="77">
        <v>20000</v>
      </c>
      <c r="P11" s="108"/>
      <c r="Q11" s="108"/>
      <c r="R11" s="77"/>
      <c r="S11" s="77"/>
    </row>
    <row r="12" s="1" customFormat="1" ht="21" customHeight="1" spans="1:19">
      <c r="A12" s="88" t="s">
        <v>171</v>
      </c>
      <c r="B12" s="89" t="s">
        <v>70</v>
      </c>
      <c r="C12" s="89" t="s">
        <v>187</v>
      </c>
      <c r="D12" s="90" t="s">
        <v>302</v>
      </c>
      <c r="E12" s="90" t="s">
        <v>303</v>
      </c>
      <c r="F12" s="90" t="s">
        <v>298</v>
      </c>
      <c r="G12" s="112">
        <v>1</v>
      </c>
      <c r="H12" s="77">
        <v>150000</v>
      </c>
      <c r="I12" s="77">
        <v>150000</v>
      </c>
      <c r="J12" s="77"/>
      <c r="K12" s="77"/>
      <c r="L12" s="77"/>
      <c r="M12" s="77"/>
      <c r="N12" s="77">
        <v>150000</v>
      </c>
      <c r="O12" s="77">
        <v>150000</v>
      </c>
      <c r="P12" s="108"/>
      <c r="Q12" s="108"/>
      <c r="R12" s="77"/>
      <c r="S12" s="77"/>
    </row>
    <row r="13" s="1" customFormat="1" ht="21" customHeight="1" spans="1:19">
      <c r="A13" s="88" t="s">
        <v>171</v>
      </c>
      <c r="B13" s="89" t="s">
        <v>70</v>
      </c>
      <c r="C13" s="89" t="s">
        <v>187</v>
      </c>
      <c r="D13" s="90" t="s">
        <v>304</v>
      </c>
      <c r="E13" s="90" t="s">
        <v>305</v>
      </c>
      <c r="F13" s="90" t="s">
        <v>298</v>
      </c>
      <c r="G13" s="112">
        <v>1</v>
      </c>
      <c r="H13" s="77">
        <v>94000</v>
      </c>
      <c r="I13" s="77">
        <v>94000</v>
      </c>
      <c r="J13" s="77"/>
      <c r="K13" s="77"/>
      <c r="L13" s="77"/>
      <c r="M13" s="77"/>
      <c r="N13" s="77">
        <v>94000</v>
      </c>
      <c r="O13" s="77">
        <v>94000</v>
      </c>
      <c r="P13" s="108"/>
      <c r="Q13" s="108"/>
      <c r="R13" s="77"/>
      <c r="S13" s="77"/>
    </row>
    <row r="14" s="1" customFormat="1" ht="21" customHeight="1" spans="1:19">
      <c r="A14" s="88" t="s">
        <v>171</v>
      </c>
      <c r="B14" s="89" t="s">
        <v>70</v>
      </c>
      <c r="C14" s="89" t="s">
        <v>187</v>
      </c>
      <c r="D14" s="90" t="s">
        <v>306</v>
      </c>
      <c r="E14" s="90" t="s">
        <v>305</v>
      </c>
      <c r="F14" s="90" t="s">
        <v>298</v>
      </c>
      <c r="G14" s="112">
        <v>1</v>
      </c>
      <c r="H14" s="77">
        <v>634000</v>
      </c>
      <c r="I14" s="77">
        <v>634000</v>
      </c>
      <c r="J14" s="77"/>
      <c r="K14" s="77"/>
      <c r="L14" s="77"/>
      <c r="M14" s="77"/>
      <c r="N14" s="77">
        <v>634000</v>
      </c>
      <c r="O14" s="77">
        <v>634000</v>
      </c>
      <c r="P14" s="108"/>
      <c r="Q14" s="108"/>
      <c r="R14" s="77"/>
      <c r="S14" s="77"/>
    </row>
    <row r="15" s="1" customFormat="1" ht="21" customHeight="1" spans="1:19">
      <c r="A15" s="88" t="s">
        <v>171</v>
      </c>
      <c r="B15" s="89" t="s">
        <v>70</v>
      </c>
      <c r="C15" s="89" t="s">
        <v>205</v>
      </c>
      <c r="D15" s="90" t="s">
        <v>307</v>
      </c>
      <c r="E15" s="90" t="s">
        <v>307</v>
      </c>
      <c r="F15" s="90" t="s">
        <v>298</v>
      </c>
      <c r="G15" s="112">
        <v>1</v>
      </c>
      <c r="H15" s="77"/>
      <c r="I15" s="77">
        <v>100000</v>
      </c>
      <c r="J15" s="77"/>
      <c r="K15" s="77"/>
      <c r="L15" s="77"/>
      <c r="M15" s="77"/>
      <c r="N15" s="77">
        <v>100000</v>
      </c>
      <c r="O15" s="77">
        <v>100000</v>
      </c>
      <c r="P15" s="108"/>
      <c r="Q15" s="108"/>
      <c r="R15" s="77"/>
      <c r="S15" s="77"/>
    </row>
    <row r="16" s="1" customFormat="1" ht="21" customHeight="1" spans="1:19">
      <c r="A16" s="88" t="s">
        <v>171</v>
      </c>
      <c r="B16" s="89" t="s">
        <v>70</v>
      </c>
      <c r="C16" s="89" t="s">
        <v>205</v>
      </c>
      <c r="D16" s="90" t="s">
        <v>308</v>
      </c>
      <c r="E16" s="90" t="s">
        <v>308</v>
      </c>
      <c r="F16" s="90" t="s">
        <v>298</v>
      </c>
      <c r="G16" s="112">
        <v>20</v>
      </c>
      <c r="H16" s="77"/>
      <c r="I16" s="77">
        <v>30000</v>
      </c>
      <c r="J16" s="77"/>
      <c r="K16" s="77"/>
      <c r="L16" s="77"/>
      <c r="M16" s="77"/>
      <c r="N16" s="77">
        <v>30000</v>
      </c>
      <c r="O16" s="77">
        <v>30000</v>
      </c>
      <c r="P16" s="108"/>
      <c r="Q16" s="108"/>
      <c r="R16" s="77"/>
      <c r="S16" s="77"/>
    </row>
    <row r="17" s="1" customFormat="1" ht="21" customHeight="1" spans="1:19">
      <c r="A17" s="88" t="s">
        <v>171</v>
      </c>
      <c r="B17" s="89" t="s">
        <v>70</v>
      </c>
      <c r="C17" s="89" t="s">
        <v>205</v>
      </c>
      <c r="D17" s="90" t="s">
        <v>309</v>
      </c>
      <c r="E17" s="90" t="s">
        <v>309</v>
      </c>
      <c r="F17" s="90" t="s">
        <v>298</v>
      </c>
      <c r="G17" s="112">
        <v>1</v>
      </c>
      <c r="H17" s="77"/>
      <c r="I17" s="77">
        <v>100000</v>
      </c>
      <c r="J17" s="77"/>
      <c r="K17" s="77"/>
      <c r="L17" s="77"/>
      <c r="M17" s="77"/>
      <c r="N17" s="77">
        <v>100000</v>
      </c>
      <c r="O17" s="77">
        <v>100000</v>
      </c>
      <c r="P17" s="108"/>
      <c r="Q17" s="108"/>
      <c r="R17" s="77"/>
      <c r="S17" s="77"/>
    </row>
    <row r="18" s="1" customFormat="1" ht="21" customHeight="1" spans="1:19">
      <c r="A18" s="88" t="s">
        <v>171</v>
      </c>
      <c r="B18" s="89" t="s">
        <v>70</v>
      </c>
      <c r="C18" s="89" t="s">
        <v>205</v>
      </c>
      <c r="D18" s="90" t="s">
        <v>310</v>
      </c>
      <c r="E18" s="90" t="s">
        <v>311</v>
      </c>
      <c r="F18" s="90" t="s">
        <v>298</v>
      </c>
      <c r="G18" s="112">
        <v>1</v>
      </c>
      <c r="H18" s="77"/>
      <c r="I18" s="77">
        <v>160000</v>
      </c>
      <c r="J18" s="77"/>
      <c r="K18" s="77"/>
      <c r="L18" s="77"/>
      <c r="M18" s="77"/>
      <c r="N18" s="77">
        <v>160000</v>
      </c>
      <c r="O18" s="77">
        <v>160000</v>
      </c>
      <c r="P18" s="108"/>
      <c r="Q18" s="108"/>
      <c r="R18" s="77"/>
      <c r="S18" s="77"/>
    </row>
    <row r="19" s="1" customFormat="1" ht="21" customHeight="1" spans="1:19">
      <c r="A19" s="88" t="s">
        <v>171</v>
      </c>
      <c r="B19" s="89" t="s">
        <v>70</v>
      </c>
      <c r="C19" s="89" t="s">
        <v>205</v>
      </c>
      <c r="D19" s="90" t="s">
        <v>312</v>
      </c>
      <c r="E19" s="90" t="s">
        <v>313</v>
      </c>
      <c r="F19" s="90" t="s">
        <v>298</v>
      </c>
      <c r="G19" s="112">
        <v>2</v>
      </c>
      <c r="H19" s="77"/>
      <c r="I19" s="77">
        <v>78000</v>
      </c>
      <c r="J19" s="77"/>
      <c r="K19" s="77"/>
      <c r="L19" s="77"/>
      <c r="M19" s="77"/>
      <c r="N19" s="77">
        <v>78000</v>
      </c>
      <c r="O19" s="77">
        <v>78000</v>
      </c>
      <c r="P19" s="108"/>
      <c r="Q19" s="108"/>
      <c r="R19" s="77"/>
      <c r="S19" s="77"/>
    </row>
    <row r="20" s="1" customFormat="1" ht="21" customHeight="1" spans="1:19">
      <c r="A20" s="88" t="s">
        <v>171</v>
      </c>
      <c r="B20" s="89" t="s">
        <v>70</v>
      </c>
      <c r="C20" s="89" t="s">
        <v>205</v>
      </c>
      <c r="D20" s="90" t="s">
        <v>314</v>
      </c>
      <c r="E20" s="90" t="s">
        <v>315</v>
      </c>
      <c r="F20" s="90" t="s">
        <v>298</v>
      </c>
      <c r="G20" s="112">
        <v>30</v>
      </c>
      <c r="H20" s="77"/>
      <c r="I20" s="77">
        <v>252000</v>
      </c>
      <c r="J20" s="77"/>
      <c r="K20" s="77"/>
      <c r="L20" s="77"/>
      <c r="M20" s="77"/>
      <c r="N20" s="77">
        <v>252000</v>
      </c>
      <c r="O20" s="77">
        <v>252000</v>
      </c>
      <c r="P20" s="108"/>
      <c r="Q20" s="108"/>
      <c r="R20" s="77"/>
      <c r="S20" s="77"/>
    </row>
    <row r="21" s="1" customFormat="1" ht="21" customHeight="1" spans="1:19">
      <c r="A21" s="88" t="s">
        <v>171</v>
      </c>
      <c r="B21" s="89" t="s">
        <v>70</v>
      </c>
      <c r="C21" s="89" t="s">
        <v>205</v>
      </c>
      <c r="D21" s="90" t="s">
        <v>316</v>
      </c>
      <c r="E21" s="90" t="s">
        <v>317</v>
      </c>
      <c r="F21" s="90" t="s">
        <v>298</v>
      </c>
      <c r="G21" s="112">
        <v>1</v>
      </c>
      <c r="H21" s="77"/>
      <c r="I21" s="77">
        <v>80000</v>
      </c>
      <c r="J21" s="77"/>
      <c r="K21" s="77"/>
      <c r="L21" s="77"/>
      <c r="M21" s="77"/>
      <c r="N21" s="77">
        <v>80000</v>
      </c>
      <c r="O21" s="77">
        <v>80000</v>
      </c>
      <c r="P21" s="108"/>
      <c r="Q21" s="108"/>
      <c r="R21" s="77"/>
      <c r="S21" s="77"/>
    </row>
    <row r="22" s="1" customFormat="1" ht="21" customHeight="1" spans="1:19">
      <c r="A22" s="88" t="s">
        <v>171</v>
      </c>
      <c r="B22" s="89" t="s">
        <v>70</v>
      </c>
      <c r="C22" s="89" t="s">
        <v>205</v>
      </c>
      <c r="D22" s="90" t="s">
        <v>318</v>
      </c>
      <c r="E22" s="90" t="s">
        <v>319</v>
      </c>
      <c r="F22" s="90" t="s">
        <v>298</v>
      </c>
      <c r="G22" s="112">
        <v>1</v>
      </c>
      <c r="H22" s="77"/>
      <c r="I22" s="77">
        <v>40000</v>
      </c>
      <c r="J22" s="77"/>
      <c r="K22" s="77"/>
      <c r="L22" s="77"/>
      <c r="M22" s="77"/>
      <c r="N22" s="77">
        <v>40000</v>
      </c>
      <c r="O22" s="77">
        <v>40000</v>
      </c>
      <c r="P22" s="108"/>
      <c r="Q22" s="108"/>
      <c r="R22" s="77"/>
      <c r="S22" s="77"/>
    </row>
    <row r="23" s="1" customFormat="1" ht="21" customHeight="1" spans="1:19">
      <c r="A23" s="88" t="s">
        <v>171</v>
      </c>
      <c r="B23" s="89" t="s">
        <v>70</v>
      </c>
      <c r="C23" s="89" t="s">
        <v>205</v>
      </c>
      <c r="D23" s="90" t="s">
        <v>320</v>
      </c>
      <c r="E23" s="90" t="s">
        <v>321</v>
      </c>
      <c r="F23" s="90" t="s">
        <v>298</v>
      </c>
      <c r="G23" s="112">
        <v>40</v>
      </c>
      <c r="H23" s="77"/>
      <c r="I23" s="77">
        <v>196000</v>
      </c>
      <c r="J23" s="77"/>
      <c r="K23" s="77"/>
      <c r="L23" s="77"/>
      <c r="M23" s="77"/>
      <c r="N23" s="77">
        <v>196000</v>
      </c>
      <c r="O23" s="77">
        <v>196000</v>
      </c>
      <c r="P23" s="108"/>
      <c r="Q23" s="108"/>
      <c r="R23" s="77"/>
      <c r="S23" s="77"/>
    </row>
    <row r="24" s="1" customFormat="1" ht="21" customHeight="1" spans="1:19">
      <c r="A24" s="88" t="s">
        <v>171</v>
      </c>
      <c r="B24" s="89" t="s">
        <v>70</v>
      </c>
      <c r="C24" s="89" t="s">
        <v>205</v>
      </c>
      <c r="D24" s="90" t="s">
        <v>322</v>
      </c>
      <c r="E24" s="90" t="s">
        <v>323</v>
      </c>
      <c r="F24" s="90" t="s">
        <v>298</v>
      </c>
      <c r="G24" s="112">
        <v>3</v>
      </c>
      <c r="H24" s="77"/>
      <c r="I24" s="77">
        <v>114000</v>
      </c>
      <c r="J24" s="77"/>
      <c r="K24" s="77"/>
      <c r="L24" s="77"/>
      <c r="M24" s="77"/>
      <c r="N24" s="77">
        <v>114000</v>
      </c>
      <c r="O24" s="77">
        <v>114000</v>
      </c>
      <c r="P24" s="108"/>
      <c r="Q24" s="108"/>
      <c r="R24" s="77"/>
      <c r="S24" s="77"/>
    </row>
    <row r="25" s="1" customFormat="1" ht="21" customHeight="1" spans="1:19">
      <c r="A25" s="88" t="s">
        <v>171</v>
      </c>
      <c r="B25" s="89" t="s">
        <v>70</v>
      </c>
      <c r="C25" s="89" t="s">
        <v>205</v>
      </c>
      <c r="D25" s="90" t="s">
        <v>324</v>
      </c>
      <c r="E25" s="90" t="s">
        <v>323</v>
      </c>
      <c r="F25" s="90" t="s">
        <v>298</v>
      </c>
      <c r="G25" s="112">
        <v>1</v>
      </c>
      <c r="H25" s="77"/>
      <c r="I25" s="77">
        <v>12000</v>
      </c>
      <c r="J25" s="77"/>
      <c r="K25" s="77"/>
      <c r="L25" s="77"/>
      <c r="M25" s="77"/>
      <c r="N25" s="77">
        <v>12000</v>
      </c>
      <c r="O25" s="77">
        <v>12000</v>
      </c>
      <c r="P25" s="108"/>
      <c r="Q25" s="108"/>
      <c r="R25" s="77"/>
      <c r="S25" s="77"/>
    </row>
    <row r="26" s="1" customFormat="1" ht="21" customHeight="1" spans="1:19">
      <c r="A26" s="88" t="s">
        <v>171</v>
      </c>
      <c r="B26" s="89" t="s">
        <v>70</v>
      </c>
      <c r="C26" s="89" t="s">
        <v>205</v>
      </c>
      <c r="D26" s="90" t="s">
        <v>325</v>
      </c>
      <c r="E26" s="90" t="s">
        <v>323</v>
      </c>
      <c r="F26" s="90" t="s">
        <v>298</v>
      </c>
      <c r="G26" s="112">
        <v>1</v>
      </c>
      <c r="H26" s="77"/>
      <c r="I26" s="77">
        <v>298000</v>
      </c>
      <c r="J26" s="77"/>
      <c r="K26" s="77"/>
      <c r="L26" s="77"/>
      <c r="M26" s="77"/>
      <c r="N26" s="77">
        <v>298000</v>
      </c>
      <c r="O26" s="77">
        <v>298000</v>
      </c>
      <c r="P26" s="108"/>
      <c r="Q26" s="108"/>
      <c r="R26" s="77"/>
      <c r="S26" s="77"/>
    </row>
    <row r="27" s="1" customFormat="1" ht="21" customHeight="1" spans="1:19">
      <c r="A27" s="88" t="s">
        <v>171</v>
      </c>
      <c r="B27" s="89" t="s">
        <v>70</v>
      </c>
      <c r="C27" s="89" t="s">
        <v>205</v>
      </c>
      <c r="D27" s="90" t="s">
        <v>326</v>
      </c>
      <c r="E27" s="90" t="s">
        <v>323</v>
      </c>
      <c r="F27" s="90" t="s">
        <v>298</v>
      </c>
      <c r="G27" s="112">
        <v>1</v>
      </c>
      <c r="H27" s="77"/>
      <c r="I27" s="77">
        <v>118000</v>
      </c>
      <c r="J27" s="77"/>
      <c r="K27" s="77"/>
      <c r="L27" s="77"/>
      <c r="M27" s="77"/>
      <c r="N27" s="77">
        <v>118000</v>
      </c>
      <c r="O27" s="77">
        <v>118000</v>
      </c>
      <c r="P27" s="108"/>
      <c r="Q27" s="108"/>
      <c r="R27" s="77"/>
      <c r="S27" s="77"/>
    </row>
    <row r="28" s="1" customFormat="1" ht="21" customHeight="1" spans="1:19">
      <c r="A28" s="88" t="s">
        <v>171</v>
      </c>
      <c r="B28" s="89" t="s">
        <v>70</v>
      </c>
      <c r="C28" s="89" t="s">
        <v>205</v>
      </c>
      <c r="D28" s="90" t="s">
        <v>327</v>
      </c>
      <c r="E28" s="90" t="s">
        <v>323</v>
      </c>
      <c r="F28" s="90" t="s">
        <v>298</v>
      </c>
      <c r="G28" s="112">
        <v>1</v>
      </c>
      <c r="H28" s="77"/>
      <c r="I28" s="77">
        <v>138000</v>
      </c>
      <c r="J28" s="77"/>
      <c r="K28" s="77"/>
      <c r="L28" s="77"/>
      <c r="M28" s="77"/>
      <c r="N28" s="77">
        <v>138000</v>
      </c>
      <c r="O28" s="77">
        <v>138000</v>
      </c>
      <c r="P28" s="108"/>
      <c r="Q28" s="108"/>
      <c r="R28" s="77"/>
      <c r="S28" s="77"/>
    </row>
    <row r="29" s="1" customFormat="1" ht="21" customHeight="1" spans="1:19">
      <c r="A29" s="88" t="s">
        <v>171</v>
      </c>
      <c r="B29" s="89" t="s">
        <v>70</v>
      </c>
      <c r="C29" s="89" t="s">
        <v>205</v>
      </c>
      <c r="D29" s="90" t="s">
        <v>328</v>
      </c>
      <c r="E29" s="90" t="s">
        <v>323</v>
      </c>
      <c r="F29" s="90" t="s">
        <v>298</v>
      </c>
      <c r="G29" s="112">
        <v>2</v>
      </c>
      <c r="H29" s="77"/>
      <c r="I29" s="77">
        <v>2160</v>
      </c>
      <c r="J29" s="77"/>
      <c r="K29" s="77"/>
      <c r="L29" s="77"/>
      <c r="M29" s="77"/>
      <c r="N29" s="77">
        <v>2160</v>
      </c>
      <c r="O29" s="77">
        <v>2160</v>
      </c>
      <c r="P29" s="108"/>
      <c r="Q29" s="108"/>
      <c r="R29" s="77"/>
      <c r="S29" s="77"/>
    </row>
    <row r="30" s="1" customFormat="1" ht="21" customHeight="1" spans="1:19">
      <c r="A30" s="88" t="s">
        <v>171</v>
      </c>
      <c r="B30" s="89" t="s">
        <v>70</v>
      </c>
      <c r="C30" s="89" t="s">
        <v>205</v>
      </c>
      <c r="D30" s="90" t="s">
        <v>329</v>
      </c>
      <c r="E30" s="90" t="s">
        <v>323</v>
      </c>
      <c r="F30" s="90" t="s">
        <v>298</v>
      </c>
      <c r="G30" s="112">
        <v>1</v>
      </c>
      <c r="H30" s="77"/>
      <c r="I30" s="77">
        <v>98000</v>
      </c>
      <c r="J30" s="77"/>
      <c r="K30" s="77"/>
      <c r="L30" s="77"/>
      <c r="M30" s="77"/>
      <c r="N30" s="77">
        <v>98000</v>
      </c>
      <c r="O30" s="77">
        <v>98000</v>
      </c>
      <c r="P30" s="108"/>
      <c r="Q30" s="108"/>
      <c r="R30" s="77"/>
      <c r="S30" s="77"/>
    </row>
    <row r="31" s="1" customFormat="1" ht="21" customHeight="1" spans="1:19">
      <c r="A31" s="88" t="s">
        <v>171</v>
      </c>
      <c r="B31" s="89" t="s">
        <v>70</v>
      </c>
      <c r="C31" s="89" t="s">
        <v>205</v>
      </c>
      <c r="D31" s="90" t="s">
        <v>330</v>
      </c>
      <c r="E31" s="90" t="s">
        <v>323</v>
      </c>
      <c r="F31" s="90" t="s">
        <v>298</v>
      </c>
      <c r="G31" s="112">
        <v>1</v>
      </c>
      <c r="H31" s="77"/>
      <c r="I31" s="77">
        <v>58000</v>
      </c>
      <c r="J31" s="77"/>
      <c r="K31" s="77"/>
      <c r="L31" s="77"/>
      <c r="M31" s="77"/>
      <c r="N31" s="77">
        <v>58000</v>
      </c>
      <c r="O31" s="77">
        <v>58000</v>
      </c>
      <c r="P31" s="108"/>
      <c r="Q31" s="108"/>
      <c r="R31" s="77"/>
      <c r="S31" s="77"/>
    </row>
    <row r="32" s="1" customFormat="1" ht="21" customHeight="1" spans="1:19">
      <c r="A32" s="88" t="s">
        <v>171</v>
      </c>
      <c r="B32" s="89" t="s">
        <v>70</v>
      </c>
      <c r="C32" s="89" t="s">
        <v>205</v>
      </c>
      <c r="D32" s="90" t="s">
        <v>331</v>
      </c>
      <c r="E32" s="90" t="s">
        <v>323</v>
      </c>
      <c r="F32" s="90" t="s">
        <v>298</v>
      </c>
      <c r="G32" s="112">
        <v>1</v>
      </c>
      <c r="H32" s="77"/>
      <c r="I32" s="77">
        <v>2800</v>
      </c>
      <c r="J32" s="77"/>
      <c r="K32" s="77"/>
      <c r="L32" s="77"/>
      <c r="M32" s="77"/>
      <c r="N32" s="77">
        <v>2800</v>
      </c>
      <c r="O32" s="77">
        <v>2800</v>
      </c>
      <c r="P32" s="108"/>
      <c r="Q32" s="108"/>
      <c r="R32" s="77"/>
      <c r="S32" s="77"/>
    </row>
    <row r="33" s="1" customFormat="1" ht="21" customHeight="1" spans="1:19">
      <c r="A33" s="88" t="s">
        <v>171</v>
      </c>
      <c r="B33" s="89" t="s">
        <v>70</v>
      </c>
      <c r="C33" s="89" t="s">
        <v>205</v>
      </c>
      <c r="D33" s="90" t="s">
        <v>332</v>
      </c>
      <c r="E33" s="90" t="s">
        <v>323</v>
      </c>
      <c r="F33" s="90" t="s">
        <v>298</v>
      </c>
      <c r="G33" s="112">
        <v>1</v>
      </c>
      <c r="H33" s="77"/>
      <c r="I33" s="77">
        <v>68000</v>
      </c>
      <c r="J33" s="77"/>
      <c r="K33" s="77"/>
      <c r="L33" s="77"/>
      <c r="M33" s="77"/>
      <c r="N33" s="77">
        <v>68000</v>
      </c>
      <c r="O33" s="77">
        <v>68000</v>
      </c>
      <c r="P33" s="108"/>
      <c r="Q33" s="108"/>
      <c r="R33" s="77"/>
      <c r="S33" s="77"/>
    </row>
    <row r="34" s="1" customFormat="1" ht="21" customHeight="1" spans="1:19">
      <c r="A34" s="88" t="s">
        <v>171</v>
      </c>
      <c r="B34" s="89" t="s">
        <v>70</v>
      </c>
      <c r="C34" s="89" t="s">
        <v>205</v>
      </c>
      <c r="D34" s="90" t="s">
        <v>333</v>
      </c>
      <c r="E34" s="90" t="s">
        <v>323</v>
      </c>
      <c r="F34" s="90" t="s">
        <v>298</v>
      </c>
      <c r="G34" s="112">
        <v>1</v>
      </c>
      <c r="H34" s="77"/>
      <c r="I34" s="77">
        <v>1980</v>
      </c>
      <c r="J34" s="77"/>
      <c r="K34" s="77"/>
      <c r="L34" s="77"/>
      <c r="M34" s="77"/>
      <c r="N34" s="77">
        <v>1980</v>
      </c>
      <c r="O34" s="77">
        <v>1980</v>
      </c>
      <c r="P34" s="108"/>
      <c r="Q34" s="108"/>
      <c r="R34" s="77"/>
      <c r="S34" s="77"/>
    </row>
    <row r="35" s="1" customFormat="1" ht="21" customHeight="1" spans="1:19">
      <c r="A35" s="88" t="s">
        <v>171</v>
      </c>
      <c r="B35" s="89" t="s">
        <v>70</v>
      </c>
      <c r="C35" s="89" t="s">
        <v>205</v>
      </c>
      <c r="D35" s="90" t="s">
        <v>334</v>
      </c>
      <c r="E35" s="90" t="s">
        <v>323</v>
      </c>
      <c r="F35" s="90" t="s">
        <v>298</v>
      </c>
      <c r="G35" s="112">
        <v>2</v>
      </c>
      <c r="H35" s="77"/>
      <c r="I35" s="77">
        <v>136000</v>
      </c>
      <c r="J35" s="77"/>
      <c r="K35" s="77"/>
      <c r="L35" s="77"/>
      <c r="M35" s="77"/>
      <c r="N35" s="77">
        <v>136000</v>
      </c>
      <c r="O35" s="77">
        <v>136000</v>
      </c>
      <c r="P35" s="108"/>
      <c r="Q35" s="108"/>
      <c r="R35" s="77"/>
      <c r="S35" s="77"/>
    </row>
    <row r="36" s="1" customFormat="1" ht="21" customHeight="1" spans="1:19">
      <c r="A36" s="88" t="s">
        <v>171</v>
      </c>
      <c r="B36" s="89" t="s">
        <v>70</v>
      </c>
      <c r="C36" s="89" t="s">
        <v>205</v>
      </c>
      <c r="D36" s="90" t="s">
        <v>335</v>
      </c>
      <c r="E36" s="90" t="s">
        <v>323</v>
      </c>
      <c r="F36" s="90" t="s">
        <v>298</v>
      </c>
      <c r="G36" s="112">
        <v>1</v>
      </c>
      <c r="H36" s="77"/>
      <c r="I36" s="77">
        <v>2880</v>
      </c>
      <c r="J36" s="77"/>
      <c r="K36" s="77"/>
      <c r="L36" s="77"/>
      <c r="M36" s="77"/>
      <c r="N36" s="77">
        <v>2880</v>
      </c>
      <c r="O36" s="77">
        <v>2880</v>
      </c>
      <c r="P36" s="108"/>
      <c r="Q36" s="108"/>
      <c r="R36" s="77"/>
      <c r="S36" s="77"/>
    </row>
    <row r="37" s="1" customFormat="1" ht="21" customHeight="1" spans="1:19">
      <c r="A37" s="88" t="s">
        <v>171</v>
      </c>
      <c r="B37" s="89" t="s">
        <v>70</v>
      </c>
      <c r="C37" s="89" t="s">
        <v>205</v>
      </c>
      <c r="D37" s="90" t="s">
        <v>336</v>
      </c>
      <c r="E37" s="90" t="s">
        <v>323</v>
      </c>
      <c r="F37" s="90" t="s">
        <v>298</v>
      </c>
      <c r="G37" s="112">
        <v>1</v>
      </c>
      <c r="H37" s="77"/>
      <c r="I37" s="77">
        <v>8900</v>
      </c>
      <c r="J37" s="77"/>
      <c r="K37" s="77"/>
      <c r="L37" s="77"/>
      <c r="M37" s="77"/>
      <c r="N37" s="77">
        <v>8900</v>
      </c>
      <c r="O37" s="77">
        <v>8900</v>
      </c>
      <c r="P37" s="108"/>
      <c r="Q37" s="108"/>
      <c r="R37" s="77"/>
      <c r="S37" s="77"/>
    </row>
    <row r="38" s="1" customFormat="1" ht="21" customHeight="1" spans="1:19">
      <c r="A38" s="88" t="s">
        <v>171</v>
      </c>
      <c r="B38" s="89" t="s">
        <v>70</v>
      </c>
      <c r="C38" s="89" t="s">
        <v>205</v>
      </c>
      <c r="D38" s="90" t="s">
        <v>337</v>
      </c>
      <c r="E38" s="90" t="s">
        <v>323</v>
      </c>
      <c r="F38" s="90" t="s">
        <v>298</v>
      </c>
      <c r="G38" s="112">
        <v>1</v>
      </c>
      <c r="H38" s="77"/>
      <c r="I38" s="77">
        <v>188000</v>
      </c>
      <c r="J38" s="77"/>
      <c r="K38" s="77"/>
      <c r="L38" s="77"/>
      <c r="M38" s="77"/>
      <c r="N38" s="77">
        <v>188000</v>
      </c>
      <c r="O38" s="77">
        <v>188000</v>
      </c>
      <c r="P38" s="108"/>
      <c r="Q38" s="108"/>
      <c r="R38" s="77"/>
      <c r="S38" s="77"/>
    </row>
    <row r="39" s="1" customFormat="1" ht="21" customHeight="1" spans="1:19">
      <c r="A39" s="88" t="s">
        <v>171</v>
      </c>
      <c r="B39" s="89" t="s">
        <v>70</v>
      </c>
      <c r="C39" s="89" t="s">
        <v>205</v>
      </c>
      <c r="D39" s="90" t="s">
        <v>338</v>
      </c>
      <c r="E39" s="90" t="s">
        <v>323</v>
      </c>
      <c r="F39" s="90" t="s">
        <v>298</v>
      </c>
      <c r="G39" s="112">
        <v>1</v>
      </c>
      <c r="H39" s="77"/>
      <c r="I39" s="77">
        <v>48000</v>
      </c>
      <c r="J39" s="77"/>
      <c r="K39" s="77"/>
      <c r="L39" s="77"/>
      <c r="M39" s="77"/>
      <c r="N39" s="77">
        <v>48000</v>
      </c>
      <c r="O39" s="77">
        <v>48000</v>
      </c>
      <c r="P39" s="108"/>
      <c r="Q39" s="108"/>
      <c r="R39" s="77"/>
      <c r="S39" s="77"/>
    </row>
    <row r="40" s="1" customFormat="1" ht="21" customHeight="1" spans="1:19">
      <c r="A40" s="88" t="s">
        <v>171</v>
      </c>
      <c r="B40" s="89" t="s">
        <v>70</v>
      </c>
      <c r="C40" s="89" t="s">
        <v>205</v>
      </c>
      <c r="D40" s="90" t="s">
        <v>339</v>
      </c>
      <c r="E40" s="90" t="s">
        <v>323</v>
      </c>
      <c r="F40" s="90" t="s">
        <v>298</v>
      </c>
      <c r="G40" s="112">
        <v>2</v>
      </c>
      <c r="H40" s="77"/>
      <c r="I40" s="77">
        <v>296000</v>
      </c>
      <c r="J40" s="77"/>
      <c r="K40" s="77"/>
      <c r="L40" s="77"/>
      <c r="M40" s="77"/>
      <c r="N40" s="77">
        <v>296000</v>
      </c>
      <c r="O40" s="77">
        <v>296000</v>
      </c>
      <c r="P40" s="108"/>
      <c r="Q40" s="108"/>
      <c r="R40" s="77"/>
      <c r="S40" s="77"/>
    </row>
    <row r="41" s="1" customFormat="1" ht="21" customHeight="1" spans="1:19">
      <c r="A41" s="88" t="s">
        <v>171</v>
      </c>
      <c r="B41" s="89" t="s">
        <v>70</v>
      </c>
      <c r="C41" s="89" t="s">
        <v>205</v>
      </c>
      <c r="D41" s="90" t="s">
        <v>340</v>
      </c>
      <c r="E41" s="90" t="s">
        <v>323</v>
      </c>
      <c r="F41" s="90" t="s">
        <v>298</v>
      </c>
      <c r="G41" s="112">
        <v>2</v>
      </c>
      <c r="H41" s="77"/>
      <c r="I41" s="77">
        <v>196000</v>
      </c>
      <c r="J41" s="77"/>
      <c r="K41" s="77"/>
      <c r="L41" s="77"/>
      <c r="M41" s="77"/>
      <c r="N41" s="77">
        <v>196000</v>
      </c>
      <c r="O41" s="77">
        <v>196000</v>
      </c>
      <c r="P41" s="108"/>
      <c r="Q41" s="108"/>
      <c r="R41" s="77"/>
      <c r="S41" s="77"/>
    </row>
    <row r="42" s="1" customFormat="1" ht="21" customHeight="1" spans="1:19">
      <c r="A42" s="88" t="s">
        <v>171</v>
      </c>
      <c r="B42" s="89" t="s">
        <v>70</v>
      </c>
      <c r="C42" s="89" t="s">
        <v>205</v>
      </c>
      <c r="D42" s="90" t="s">
        <v>341</v>
      </c>
      <c r="E42" s="90" t="s">
        <v>323</v>
      </c>
      <c r="F42" s="90" t="s">
        <v>298</v>
      </c>
      <c r="G42" s="112">
        <v>1</v>
      </c>
      <c r="H42" s="77"/>
      <c r="I42" s="77">
        <v>368000</v>
      </c>
      <c r="J42" s="77"/>
      <c r="K42" s="77"/>
      <c r="L42" s="77"/>
      <c r="M42" s="77"/>
      <c r="N42" s="77">
        <v>368000</v>
      </c>
      <c r="O42" s="77">
        <v>368000</v>
      </c>
      <c r="P42" s="108"/>
      <c r="Q42" s="108"/>
      <c r="R42" s="77"/>
      <c r="S42" s="77"/>
    </row>
    <row r="43" s="1" customFormat="1" ht="21" customHeight="1" spans="1:19">
      <c r="A43" s="88" t="s">
        <v>171</v>
      </c>
      <c r="B43" s="89" t="s">
        <v>70</v>
      </c>
      <c r="C43" s="89" t="s">
        <v>205</v>
      </c>
      <c r="D43" s="90" t="s">
        <v>342</v>
      </c>
      <c r="E43" s="90" t="s">
        <v>323</v>
      </c>
      <c r="F43" s="90" t="s">
        <v>298</v>
      </c>
      <c r="G43" s="112">
        <v>1</v>
      </c>
      <c r="H43" s="77"/>
      <c r="I43" s="77">
        <v>80000</v>
      </c>
      <c r="J43" s="77"/>
      <c r="K43" s="77"/>
      <c r="L43" s="77"/>
      <c r="M43" s="77"/>
      <c r="N43" s="77">
        <v>80000</v>
      </c>
      <c r="O43" s="77">
        <v>80000</v>
      </c>
      <c r="P43" s="108"/>
      <c r="Q43" s="108"/>
      <c r="R43" s="77"/>
      <c r="S43" s="77"/>
    </row>
    <row r="44" s="1" customFormat="1" ht="21" customHeight="1" spans="1:19">
      <c r="A44" s="88" t="s">
        <v>171</v>
      </c>
      <c r="B44" s="89" t="s">
        <v>70</v>
      </c>
      <c r="C44" s="89" t="s">
        <v>205</v>
      </c>
      <c r="D44" s="90" t="s">
        <v>343</v>
      </c>
      <c r="E44" s="90" t="s">
        <v>323</v>
      </c>
      <c r="F44" s="90" t="s">
        <v>298</v>
      </c>
      <c r="G44" s="112">
        <v>1</v>
      </c>
      <c r="H44" s="77"/>
      <c r="I44" s="77">
        <v>78000</v>
      </c>
      <c r="J44" s="77"/>
      <c r="K44" s="77"/>
      <c r="L44" s="77"/>
      <c r="M44" s="77"/>
      <c r="N44" s="77">
        <v>78000</v>
      </c>
      <c r="O44" s="77">
        <v>78000</v>
      </c>
      <c r="P44" s="108"/>
      <c r="Q44" s="108"/>
      <c r="R44" s="77"/>
      <c r="S44" s="77"/>
    </row>
    <row r="45" s="1" customFormat="1" ht="21" customHeight="1" spans="1:19">
      <c r="A45" s="88" t="s">
        <v>171</v>
      </c>
      <c r="B45" s="89" t="s">
        <v>70</v>
      </c>
      <c r="C45" s="89" t="s">
        <v>205</v>
      </c>
      <c r="D45" s="90" t="s">
        <v>344</v>
      </c>
      <c r="E45" s="90" t="s">
        <v>323</v>
      </c>
      <c r="F45" s="90" t="s">
        <v>298</v>
      </c>
      <c r="G45" s="112">
        <v>1</v>
      </c>
      <c r="H45" s="77"/>
      <c r="I45" s="77">
        <v>98000</v>
      </c>
      <c r="J45" s="77"/>
      <c r="K45" s="77"/>
      <c r="L45" s="77"/>
      <c r="M45" s="77"/>
      <c r="N45" s="77">
        <v>98000</v>
      </c>
      <c r="O45" s="77">
        <v>98000</v>
      </c>
      <c r="P45" s="108"/>
      <c r="Q45" s="108"/>
      <c r="R45" s="77"/>
      <c r="S45" s="77"/>
    </row>
    <row r="46" s="1" customFormat="1" ht="21" customHeight="1" spans="1:19">
      <c r="A46" s="88" t="s">
        <v>171</v>
      </c>
      <c r="B46" s="89" t="s">
        <v>70</v>
      </c>
      <c r="C46" s="89" t="s">
        <v>205</v>
      </c>
      <c r="D46" s="90" t="s">
        <v>345</v>
      </c>
      <c r="E46" s="90" t="s">
        <v>323</v>
      </c>
      <c r="F46" s="90" t="s">
        <v>298</v>
      </c>
      <c r="G46" s="112">
        <v>1</v>
      </c>
      <c r="H46" s="77"/>
      <c r="I46" s="77">
        <v>258000</v>
      </c>
      <c r="J46" s="77"/>
      <c r="K46" s="77"/>
      <c r="L46" s="77"/>
      <c r="M46" s="77"/>
      <c r="N46" s="77">
        <v>258000</v>
      </c>
      <c r="O46" s="77">
        <v>258000</v>
      </c>
      <c r="P46" s="108"/>
      <c r="Q46" s="108"/>
      <c r="R46" s="77"/>
      <c r="S46" s="77"/>
    </row>
    <row r="47" s="1" customFormat="1" ht="21" customHeight="1" spans="1:19">
      <c r="A47" s="88" t="s">
        <v>171</v>
      </c>
      <c r="B47" s="89" t="s">
        <v>70</v>
      </c>
      <c r="C47" s="89" t="s">
        <v>205</v>
      </c>
      <c r="D47" s="90" t="s">
        <v>346</v>
      </c>
      <c r="E47" s="90" t="s">
        <v>323</v>
      </c>
      <c r="F47" s="90" t="s">
        <v>298</v>
      </c>
      <c r="G47" s="112">
        <v>1</v>
      </c>
      <c r="H47" s="77"/>
      <c r="I47" s="77">
        <v>16800</v>
      </c>
      <c r="J47" s="77"/>
      <c r="K47" s="77"/>
      <c r="L47" s="77"/>
      <c r="M47" s="77"/>
      <c r="N47" s="77">
        <v>16800</v>
      </c>
      <c r="O47" s="77">
        <v>16800</v>
      </c>
      <c r="P47" s="108"/>
      <c r="Q47" s="108"/>
      <c r="R47" s="77"/>
      <c r="S47" s="77"/>
    </row>
    <row r="48" s="1" customFormat="1" ht="21" customHeight="1" spans="1:19">
      <c r="A48" s="88" t="s">
        <v>171</v>
      </c>
      <c r="B48" s="89" t="s">
        <v>70</v>
      </c>
      <c r="C48" s="89" t="s">
        <v>205</v>
      </c>
      <c r="D48" s="90" t="s">
        <v>347</v>
      </c>
      <c r="E48" s="90" t="s">
        <v>323</v>
      </c>
      <c r="F48" s="90" t="s">
        <v>298</v>
      </c>
      <c r="G48" s="112">
        <v>1</v>
      </c>
      <c r="H48" s="77"/>
      <c r="I48" s="77">
        <v>2350</v>
      </c>
      <c r="J48" s="77"/>
      <c r="K48" s="77"/>
      <c r="L48" s="77"/>
      <c r="M48" s="77"/>
      <c r="N48" s="77">
        <v>2350</v>
      </c>
      <c r="O48" s="77">
        <v>2350</v>
      </c>
      <c r="P48" s="108"/>
      <c r="Q48" s="108"/>
      <c r="R48" s="77"/>
      <c r="S48" s="77"/>
    </row>
    <row r="49" s="1" customFormat="1" ht="29" customHeight="1" spans="1:19">
      <c r="A49" s="88" t="s">
        <v>171</v>
      </c>
      <c r="B49" s="89" t="s">
        <v>70</v>
      </c>
      <c r="C49" s="89" t="s">
        <v>205</v>
      </c>
      <c r="D49" s="90" t="s">
        <v>348</v>
      </c>
      <c r="E49" s="90" t="s">
        <v>323</v>
      </c>
      <c r="F49" s="90" t="s">
        <v>298</v>
      </c>
      <c r="G49" s="112">
        <v>1</v>
      </c>
      <c r="H49" s="77"/>
      <c r="I49" s="77">
        <v>158000</v>
      </c>
      <c r="J49" s="77"/>
      <c r="K49" s="77"/>
      <c r="L49" s="77"/>
      <c r="M49" s="77"/>
      <c r="N49" s="77">
        <v>158000</v>
      </c>
      <c r="O49" s="77">
        <v>158000</v>
      </c>
      <c r="P49" s="108"/>
      <c r="Q49" s="108"/>
      <c r="R49" s="77"/>
      <c r="S49" s="77"/>
    </row>
    <row r="50" s="1" customFormat="1" ht="21" customHeight="1" spans="1:19">
      <c r="A50" s="88" t="s">
        <v>171</v>
      </c>
      <c r="B50" s="89" t="s">
        <v>70</v>
      </c>
      <c r="C50" s="89" t="s">
        <v>205</v>
      </c>
      <c r="D50" s="90" t="s">
        <v>349</v>
      </c>
      <c r="E50" s="90" t="s">
        <v>323</v>
      </c>
      <c r="F50" s="90" t="s">
        <v>298</v>
      </c>
      <c r="G50" s="112">
        <v>1</v>
      </c>
      <c r="H50" s="77"/>
      <c r="I50" s="77">
        <v>4980</v>
      </c>
      <c r="J50" s="77"/>
      <c r="K50" s="77"/>
      <c r="L50" s="77"/>
      <c r="M50" s="77"/>
      <c r="N50" s="77">
        <v>4980</v>
      </c>
      <c r="O50" s="77">
        <v>4980</v>
      </c>
      <c r="P50" s="108"/>
      <c r="Q50" s="108"/>
      <c r="R50" s="77"/>
      <c r="S50" s="77"/>
    </row>
    <row r="51" s="1" customFormat="1" ht="21" customHeight="1" spans="1:19">
      <c r="A51" s="88" t="s">
        <v>171</v>
      </c>
      <c r="B51" s="89" t="s">
        <v>70</v>
      </c>
      <c r="C51" s="89" t="s">
        <v>205</v>
      </c>
      <c r="D51" s="90" t="s">
        <v>350</v>
      </c>
      <c r="E51" s="90" t="s">
        <v>323</v>
      </c>
      <c r="F51" s="90" t="s">
        <v>298</v>
      </c>
      <c r="G51" s="112">
        <v>1</v>
      </c>
      <c r="H51" s="77"/>
      <c r="I51" s="77">
        <v>30000</v>
      </c>
      <c r="J51" s="77"/>
      <c r="K51" s="77"/>
      <c r="L51" s="77"/>
      <c r="M51" s="77"/>
      <c r="N51" s="77">
        <v>30000</v>
      </c>
      <c r="O51" s="77">
        <v>30000</v>
      </c>
      <c r="P51" s="108"/>
      <c r="Q51" s="108"/>
      <c r="R51" s="77"/>
      <c r="S51" s="77"/>
    </row>
    <row r="52" s="1" customFormat="1" ht="21" customHeight="1" spans="1:19">
      <c r="A52" s="88" t="s">
        <v>171</v>
      </c>
      <c r="B52" s="89" t="s">
        <v>70</v>
      </c>
      <c r="C52" s="89" t="s">
        <v>205</v>
      </c>
      <c r="D52" s="90" t="s">
        <v>351</v>
      </c>
      <c r="E52" s="90" t="s">
        <v>323</v>
      </c>
      <c r="F52" s="90" t="s">
        <v>298</v>
      </c>
      <c r="G52" s="112">
        <v>2</v>
      </c>
      <c r="H52" s="77"/>
      <c r="I52" s="77">
        <v>7600</v>
      </c>
      <c r="J52" s="77"/>
      <c r="K52" s="77"/>
      <c r="L52" s="77"/>
      <c r="M52" s="77"/>
      <c r="N52" s="77">
        <v>7600</v>
      </c>
      <c r="O52" s="77">
        <v>7600</v>
      </c>
      <c r="P52" s="108"/>
      <c r="Q52" s="108"/>
      <c r="R52" s="77"/>
      <c r="S52" s="77"/>
    </row>
    <row r="53" s="1" customFormat="1" ht="21" customHeight="1" spans="1:19">
      <c r="A53" s="88" t="s">
        <v>171</v>
      </c>
      <c r="B53" s="89" t="s">
        <v>70</v>
      </c>
      <c r="C53" s="89" t="s">
        <v>205</v>
      </c>
      <c r="D53" s="90" t="s">
        <v>352</v>
      </c>
      <c r="E53" s="90" t="s">
        <v>323</v>
      </c>
      <c r="F53" s="90" t="s">
        <v>298</v>
      </c>
      <c r="G53" s="112">
        <v>1</v>
      </c>
      <c r="H53" s="77"/>
      <c r="I53" s="77">
        <v>258000</v>
      </c>
      <c r="J53" s="77"/>
      <c r="K53" s="77"/>
      <c r="L53" s="77"/>
      <c r="M53" s="77"/>
      <c r="N53" s="77">
        <v>258000</v>
      </c>
      <c r="O53" s="77">
        <v>258000</v>
      </c>
      <c r="P53" s="108"/>
      <c r="Q53" s="108"/>
      <c r="R53" s="77"/>
      <c r="S53" s="77"/>
    </row>
    <row r="54" s="1" customFormat="1" ht="21" customHeight="1" spans="1:19">
      <c r="A54" s="88" t="s">
        <v>171</v>
      </c>
      <c r="B54" s="89" t="s">
        <v>70</v>
      </c>
      <c r="C54" s="89" t="s">
        <v>205</v>
      </c>
      <c r="D54" s="90" t="s">
        <v>353</v>
      </c>
      <c r="E54" s="90" t="s">
        <v>353</v>
      </c>
      <c r="F54" s="90" t="s">
        <v>298</v>
      </c>
      <c r="G54" s="112">
        <v>1</v>
      </c>
      <c r="H54" s="77"/>
      <c r="I54" s="77">
        <v>80000</v>
      </c>
      <c r="J54" s="77"/>
      <c r="K54" s="77"/>
      <c r="L54" s="77"/>
      <c r="M54" s="77"/>
      <c r="N54" s="77">
        <v>80000</v>
      </c>
      <c r="O54" s="77">
        <v>80000</v>
      </c>
      <c r="P54" s="108"/>
      <c r="Q54" s="108"/>
      <c r="R54" s="77"/>
      <c r="S54" s="77"/>
    </row>
    <row r="55" s="1" customFormat="1" ht="21" customHeight="1" spans="1:19">
      <c r="A55" s="88" t="s">
        <v>171</v>
      </c>
      <c r="B55" s="89" t="s">
        <v>70</v>
      </c>
      <c r="C55" s="89" t="s">
        <v>205</v>
      </c>
      <c r="D55" s="90" t="s">
        <v>354</v>
      </c>
      <c r="E55" s="90" t="s">
        <v>355</v>
      </c>
      <c r="F55" s="90" t="s">
        <v>298</v>
      </c>
      <c r="G55" s="112">
        <v>1</v>
      </c>
      <c r="H55" s="77"/>
      <c r="I55" s="77">
        <v>7000000</v>
      </c>
      <c r="J55" s="77"/>
      <c r="K55" s="77"/>
      <c r="L55" s="77"/>
      <c r="M55" s="77"/>
      <c r="N55" s="77">
        <v>7000000</v>
      </c>
      <c r="O55" s="77">
        <v>7000000</v>
      </c>
      <c r="P55" s="108"/>
      <c r="Q55" s="108"/>
      <c r="R55" s="77"/>
      <c r="S55" s="77"/>
    </row>
    <row r="56" s="1" customFormat="1" ht="21" customHeight="1" spans="1:19">
      <c r="A56" s="88" t="s">
        <v>171</v>
      </c>
      <c r="B56" s="89" t="s">
        <v>70</v>
      </c>
      <c r="C56" s="89" t="s">
        <v>205</v>
      </c>
      <c r="D56" s="90" t="s">
        <v>356</v>
      </c>
      <c r="E56" s="90" t="s">
        <v>357</v>
      </c>
      <c r="F56" s="90" t="s">
        <v>298</v>
      </c>
      <c r="G56" s="112">
        <v>1</v>
      </c>
      <c r="H56" s="77"/>
      <c r="I56" s="77">
        <v>2650000</v>
      </c>
      <c r="J56" s="77"/>
      <c r="K56" s="77"/>
      <c r="L56" s="77"/>
      <c r="M56" s="77"/>
      <c r="N56" s="77">
        <v>2650000</v>
      </c>
      <c r="O56" s="77">
        <v>2650000</v>
      </c>
      <c r="P56" s="108"/>
      <c r="Q56" s="108"/>
      <c r="R56" s="77"/>
      <c r="S56" s="77"/>
    </row>
    <row r="57" s="1" customFormat="1" ht="21" customHeight="1" spans="1:19">
      <c r="A57" s="88" t="s">
        <v>171</v>
      </c>
      <c r="B57" s="89" t="s">
        <v>70</v>
      </c>
      <c r="C57" s="89" t="s">
        <v>205</v>
      </c>
      <c r="D57" s="90" t="s">
        <v>358</v>
      </c>
      <c r="E57" s="90" t="s">
        <v>359</v>
      </c>
      <c r="F57" s="90" t="s">
        <v>298</v>
      </c>
      <c r="G57" s="112">
        <v>2</v>
      </c>
      <c r="H57" s="77"/>
      <c r="I57" s="77">
        <v>24000</v>
      </c>
      <c r="J57" s="77"/>
      <c r="K57" s="77"/>
      <c r="L57" s="77"/>
      <c r="M57" s="77"/>
      <c r="N57" s="77">
        <v>24000</v>
      </c>
      <c r="O57" s="77">
        <v>24000</v>
      </c>
      <c r="P57" s="108"/>
      <c r="Q57" s="108"/>
      <c r="R57" s="77"/>
      <c r="S57" s="77"/>
    </row>
    <row r="58" s="1" customFormat="1" ht="21" customHeight="1" spans="1:19">
      <c r="A58" s="88" t="s">
        <v>171</v>
      </c>
      <c r="B58" s="89" t="s">
        <v>70</v>
      </c>
      <c r="C58" s="89" t="s">
        <v>205</v>
      </c>
      <c r="D58" s="90" t="s">
        <v>360</v>
      </c>
      <c r="E58" s="90" t="s">
        <v>359</v>
      </c>
      <c r="F58" s="90" t="s">
        <v>298</v>
      </c>
      <c r="G58" s="112">
        <v>2</v>
      </c>
      <c r="H58" s="77"/>
      <c r="I58" s="77">
        <v>40000</v>
      </c>
      <c r="J58" s="77"/>
      <c r="K58" s="77"/>
      <c r="L58" s="77"/>
      <c r="M58" s="77"/>
      <c r="N58" s="77">
        <v>40000</v>
      </c>
      <c r="O58" s="77">
        <v>40000</v>
      </c>
      <c r="P58" s="108"/>
      <c r="Q58" s="108"/>
      <c r="R58" s="77"/>
      <c r="S58" s="77"/>
    </row>
    <row r="59" s="1" customFormat="1" ht="21" customHeight="1" spans="1:19">
      <c r="A59" s="88" t="s">
        <v>171</v>
      </c>
      <c r="B59" s="89" t="s">
        <v>70</v>
      </c>
      <c r="C59" s="89" t="s">
        <v>205</v>
      </c>
      <c r="D59" s="90" t="s">
        <v>361</v>
      </c>
      <c r="E59" s="90" t="s">
        <v>359</v>
      </c>
      <c r="F59" s="90" t="s">
        <v>298</v>
      </c>
      <c r="G59" s="112">
        <v>2</v>
      </c>
      <c r="H59" s="77"/>
      <c r="I59" s="77">
        <v>15600</v>
      </c>
      <c r="J59" s="77"/>
      <c r="K59" s="77"/>
      <c r="L59" s="77"/>
      <c r="M59" s="77"/>
      <c r="N59" s="77">
        <v>15600</v>
      </c>
      <c r="O59" s="77">
        <v>15600</v>
      </c>
      <c r="P59" s="108"/>
      <c r="Q59" s="108"/>
      <c r="R59" s="77"/>
      <c r="S59" s="77"/>
    </row>
    <row r="60" s="1" customFormat="1" ht="21" customHeight="1" spans="1:19">
      <c r="A60" s="88" t="s">
        <v>171</v>
      </c>
      <c r="B60" s="89" t="s">
        <v>70</v>
      </c>
      <c r="C60" s="89" t="s">
        <v>205</v>
      </c>
      <c r="D60" s="90" t="s">
        <v>362</v>
      </c>
      <c r="E60" s="90" t="s">
        <v>363</v>
      </c>
      <c r="F60" s="90" t="s">
        <v>298</v>
      </c>
      <c r="G60" s="112">
        <v>1</v>
      </c>
      <c r="H60" s="77"/>
      <c r="I60" s="77">
        <v>8496</v>
      </c>
      <c r="J60" s="77"/>
      <c r="K60" s="77"/>
      <c r="L60" s="77"/>
      <c r="M60" s="77"/>
      <c r="N60" s="77">
        <v>8496</v>
      </c>
      <c r="O60" s="77">
        <v>8496</v>
      </c>
      <c r="P60" s="108"/>
      <c r="Q60" s="108"/>
      <c r="R60" s="77"/>
      <c r="S60" s="77"/>
    </row>
    <row r="61" s="1" customFormat="1" ht="21" customHeight="1" spans="1:19">
      <c r="A61" s="88" t="s">
        <v>171</v>
      </c>
      <c r="B61" s="89" t="s">
        <v>70</v>
      </c>
      <c r="C61" s="89" t="s">
        <v>205</v>
      </c>
      <c r="D61" s="90" t="s">
        <v>364</v>
      </c>
      <c r="E61" s="90" t="s">
        <v>365</v>
      </c>
      <c r="F61" s="90" t="s">
        <v>298</v>
      </c>
      <c r="G61" s="112">
        <v>1</v>
      </c>
      <c r="H61" s="77"/>
      <c r="I61" s="77">
        <v>900000</v>
      </c>
      <c r="J61" s="77"/>
      <c r="K61" s="77"/>
      <c r="L61" s="77"/>
      <c r="M61" s="77"/>
      <c r="N61" s="77">
        <v>900000</v>
      </c>
      <c r="O61" s="77">
        <v>900000</v>
      </c>
      <c r="P61" s="108"/>
      <c r="Q61" s="108"/>
      <c r="R61" s="77"/>
      <c r="S61" s="77"/>
    </row>
    <row r="62" s="1" customFormat="1" ht="21" customHeight="1" spans="1:19">
      <c r="A62" s="88" t="s">
        <v>171</v>
      </c>
      <c r="B62" s="89" t="s">
        <v>70</v>
      </c>
      <c r="C62" s="89" t="s">
        <v>211</v>
      </c>
      <c r="D62" s="90" t="s">
        <v>366</v>
      </c>
      <c r="E62" s="90" t="s">
        <v>367</v>
      </c>
      <c r="F62" s="90" t="s">
        <v>298</v>
      </c>
      <c r="G62" s="112">
        <v>1</v>
      </c>
      <c r="H62" s="77"/>
      <c r="I62" s="77">
        <v>300000</v>
      </c>
      <c r="J62" s="77"/>
      <c r="K62" s="77"/>
      <c r="L62" s="77"/>
      <c r="M62" s="77"/>
      <c r="N62" s="77">
        <v>300000</v>
      </c>
      <c r="O62" s="77">
        <v>300000</v>
      </c>
      <c r="P62" s="108"/>
      <c r="Q62" s="108"/>
      <c r="R62" s="77"/>
      <c r="S62" s="77"/>
    </row>
    <row r="63" s="1" customFormat="1" ht="21" customHeight="1" spans="1:19">
      <c r="A63" s="88" t="s">
        <v>171</v>
      </c>
      <c r="B63" s="89" t="s">
        <v>70</v>
      </c>
      <c r="C63" s="89" t="s">
        <v>200</v>
      </c>
      <c r="D63" s="90" t="s">
        <v>368</v>
      </c>
      <c r="E63" s="90" t="s">
        <v>369</v>
      </c>
      <c r="F63" s="90" t="s">
        <v>298</v>
      </c>
      <c r="G63" s="112">
        <v>1</v>
      </c>
      <c r="H63" s="77"/>
      <c r="I63" s="77">
        <v>30000</v>
      </c>
      <c r="J63" s="77">
        <v>30000</v>
      </c>
      <c r="K63" s="77"/>
      <c r="L63" s="77"/>
      <c r="M63" s="77"/>
      <c r="N63" s="77"/>
      <c r="O63" s="77"/>
      <c r="P63" s="108"/>
      <c r="Q63" s="108"/>
      <c r="R63" s="77"/>
      <c r="S63" s="77"/>
    </row>
    <row r="64" s="1" customFormat="1" ht="21" customHeight="1" spans="1:19">
      <c r="A64" s="88" t="s">
        <v>171</v>
      </c>
      <c r="B64" s="89" t="s">
        <v>70</v>
      </c>
      <c r="C64" s="89" t="s">
        <v>200</v>
      </c>
      <c r="D64" s="90" t="s">
        <v>370</v>
      </c>
      <c r="E64" s="90" t="s">
        <v>323</v>
      </c>
      <c r="F64" s="90" t="s">
        <v>298</v>
      </c>
      <c r="G64" s="112">
        <v>1</v>
      </c>
      <c r="H64" s="77"/>
      <c r="I64" s="77">
        <v>150000</v>
      </c>
      <c r="J64" s="77">
        <v>150000</v>
      </c>
      <c r="K64" s="77"/>
      <c r="L64" s="77"/>
      <c r="M64" s="77"/>
      <c r="N64" s="77"/>
      <c r="O64" s="77"/>
      <c r="P64" s="108"/>
      <c r="Q64" s="108"/>
      <c r="R64" s="77"/>
      <c r="S64" s="77"/>
    </row>
    <row r="65" s="1" customFormat="1" ht="21" customHeight="1" spans="1:19">
      <c r="A65" s="88" t="s">
        <v>171</v>
      </c>
      <c r="B65" s="89" t="s">
        <v>70</v>
      </c>
      <c r="C65" s="89" t="s">
        <v>200</v>
      </c>
      <c r="D65" s="90" t="s">
        <v>371</v>
      </c>
      <c r="E65" s="90" t="s">
        <v>323</v>
      </c>
      <c r="F65" s="90" t="s">
        <v>298</v>
      </c>
      <c r="G65" s="112">
        <v>1</v>
      </c>
      <c r="H65" s="77"/>
      <c r="I65" s="77">
        <v>400000</v>
      </c>
      <c r="J65" s="77">
        <v>400000</v>
      </c>
      <c r="K65" s="77"/>
      <c r="L65" s="77"/>
      <c r="M65" s="77"/>
      <c r="N65" s="77"/>
      <c r="O65" s="77"/>
      <c r="P65" s="108"/>
      <c r="Q65" s="108"/>
      <c r="R65" s="77"/>
      <c r="S65" s="77"/>
    </row>
    <row r="66" s="1" customFormat="1" ht="21" customHeight="1" spans="1:19">
      <c r="A66" s="88" t="s">
        <v>171</v>
      </c>
      <c r="B66" s="89" t="s">
        <v>70</v>
      </c>
      <c r="C66" s="89" t="s">
        <v>200</v>
      </c>
      <c r="D66" s="90" t="s">
        <v>372</v>
      </c>
      <c r="E66" s="90" t="s">
        <v>323</v>
      </c>
      <c r="F66" s="90" t="s">
        <v>298</v>
      </c>
      <c r="G66" s="112">
        <v>1</v>
      </c>
      <c r="H66" s="77"/>
      <c r="I66" s="77">
        <v>20000</v>
      </c>
      <c r="J66" s="77">
        <v>20000</v>
      </c>
      <c r="K66" s="77"/>
      <c r="L66" s="77"/>
      <c r="M66" s="77"/>
      <c r="N66" s="77"/>
      <c r="O66" s="77"/>
      <c r="P66" s="108"/>
      <c r="Q66" s="108"/>
      <c r="R66" s="77"/>
      <c r="S66" s="77"/>
    </row>
    <row r="67" s="1" customFormat="1" ht="21" customHeight="1" spans="1:19">
      <c r="A67" s="88" t="s">
        <v>171</v>
      </c>
      <c r="B67" s="89" t="s">
        <v>70</v>
      </c>
      <c r="C67" s="89" t="s">
        <v>200</v>
      </c>
      <c r="D67" s="90" t="s">
        <v>362</v>
      </c>
      <c r="E67" s="90" t="s">
        <v>363</v>
      </c>
      <c r="F67" s="90" t="s">
        <v>298</v>
      </c>
      <c r="G67" s="112">
        <v>1</v>
      </c>
      <c r="H67" s="77"/>
      <c r="I67" s="77">
        <v>1504</v>
      </c>
      <c r="J67" s="77">
        <v>1504</v>
      </c>
      <c r="K67" s="77"/>
      <c r="L67" s="77"/>
      <c r="M67" s="77"/>
      <c r="N67" s="77"/>
      <c r="O67" s="77"/>
      <c r="P67" s="108"/>
      <c r="Q67" s="108"/>
      <c r="R67" s="77"/>
      <c r="S67" s="77"/>
    </row>
    <row r="68" s="1" customFormat="1" ht="21" customHeight="1" spans="1:19">
      <c r="A68" s="88" t="s">
        <v>171</v>
      </c>
      <c r="B68" s="89" t="s">
        <v>70</v>
      </c>
      <c r="C68" s="89" t="s">
        <v>200</v>
      </c>
      <c r="D68" s="90" t="s">
        <v>373</v>
      </c>
      <c r="E68" s="90" t="s">
        <v>374</v>
      </c>
      <c r="F68" s="90" t="s">
        <v>298</v>
      </c>
      <c r="G68" s="112">
        <v>1</v>
      </c>
      <c r="H68" s="77"/>
      <c r="I68" s="77">
        <v>20000</v>
      </c>
      <c r="J68" s="77">
        <v>20000</v>
      </c>
      <c r="K68" s="77"/>
      <c r="L68" s="77"/>
      <c r="M68" s="77"/>
      <c r="N68" s="77"/>
      <c r="O68" s="77"/>
      <c r="P68" s="108"/>
      <c r="Q68" s="108"/>
      <c r="R68" s="77"/>
      <c r="S68" s="77"/>
    </row>
    <row r="69" s="1" customFormat="1" ht="21" customHeight="1" spans="1:19">
      <c r="A69" s="88" t="s">
        <v>171</v>
      </c>
      <c r="B69" s="89" t="s">
        <v>70</v>
      </c>
      <c r="C69" s="89" t="s">
        <v>200</v>
      </c>
      <c r="D69" s="90" t="s">
        <v>375</v>
      </c>
      <c r="E69" s="90" t="s">
        <v>374</v>
      </c>
      <c r="F69" s="90" t="s">
        <v>298</v>
      </c>
      <c r="G69" s="112">
        <v>1</v>
      </c>
      <c r="H69" s="77"/>
      <c r="I69" s="77">
        <v>450000</v>
      </c>
      <c r="J69" s="77">
        <v>450000</v>
      </c>
      <c r="K69" s="77"/>
      <c r="L69" s="77"/>
      <c r="M69" s="77"/>
      <c r="N69" s="77"/>
      <c r="O69" s="77"/>
      <c r="P69" s="108"/>
      <c r="Q69" s="108"/>
      <c r="R69" s="77"/>
      <c r="S69" s="77"/>
    </row>
    <row r="70" s="1" customFormat="1" ht="21" customHeight="1" spans="1:19">
      <c r="A70" s="91" t="s">
        <v>143</v>
      </c>
      <c r="B70" s="92"/>
      <c r="C70" s="92"/>
      <c r="D70" s="93"/>
      <c r="E70" s="93"/>
      <c r="F70" s="93"/>
      <c r="G70" s="114"/>
      <c r="H70" s="77">
        <v>1058000</v>
      </c>
      <c r="I70" s="77">
        <v>17330050</v>
      </c>
      <c r="J70" s="77">
        <v>1071504</v>
      </c>
      <c r="K70" s="77"/>
      <c r="L70" s="77"/>
      <c r="M70" s="77"/>
      <c r="N70" s="77">
        <v>16258546</v>
      </c>
      <c r="O70" s="77">
        <v>16258546</v>
      </c>
      <c r="P70" s="108"/>
      <c r="Q70" s="108"/>
      <c r="R70" s="77"/>
      <c r="S70" s="77"/>
    </row>
    <row r="71" s="1" customFormat="1" ht="21" customHeight="1" spans="1:19">
      <c r="A71" s="115" t="s">
        <v>376</v>
      </c>
      <c r="B71" s="116"/>
      <c r="C71" s="116"/>
      <c r="D71" s="115"/>
      <c r="E71" s="115"/>
      <c r="F71" s="115"/>
      <c r="G71" s="117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</sheetData>
  <mergeCells count="19">
    <mergeCell ref="A2:S2"/>
    <mergeCell ref="A3:H3"/>
    <mergeCell ref="I4:S4"/>
    <mergeCell ref="N5:S5"/>
    <mergeCell ref="A70:G70"/>
    <mergeCell ref="A71:S7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  <col min="21" max="16384" width="9.14166666666667" style="1"/>
  </cols>
  <sheetData>
    <row r="1" s="1" customFormat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377</v>
      </c>
    </row>
    <row r="2" s="1" customFormat="1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s="1" customFormat="1" ht="22.5" customHeight="1" spans="1:20">
      <c r="A3" s="72" t="str">
        <f>"单位名称："&amp;"嵩明县中医医院"</f>
        <v>单位名称：嵩明县中医医院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s="1" customFormat="1" ht="24" customHeight="1" spans="1:20">
      <c r="A4" s="10" t="s">
        <v>153</v>
      </c>
      <c r="B4" s="82" t="s">
        <v>154</v>
      </c>
      <c r="C4" s="82" t="s">
        <v>286</v>
      </c>
      <c r="D4" s="82" t="s">
        <v>378</v>
      </c>
      <c r="E4" s="82" t="s">
        <v>379</v>
      </c>
      <c r="F4" s="82" t="s">
        <v>380</v>
      </c>
      <c r="G4" s="82" t="s">
        <v>381</v>
      </c>
      <c r="H4" s="83" t="s">
        <v>382</v>
      </c>
      <c r="I4" s="83" t="s">
        <v>383</v>
      </c>
      <c r="J4" s="96" t="s">
        <v>161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s="1" customFormat="1" ht="24" customHeight="1" spans="1:20">
      <c r="A5" s="15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292</v>
      </c>
      <c r="M5" s="85" t="s">
        <v>293</v>
      </c>
      <c r="N5" s="98" t="s">
        <v>294</v>
      </c>
      <c r="O5" s="99" t="s">
        <v>295</v>
      </c>
      <c r="P5" s="99"/>
      <c r="Q5" s="106"/>
      <c r="R5" s="99"/>
      <c r="S5" s="107"/>
      <c r="T5" s="86"/>
    </row>
    <row r="6" s="1" customFormat="1" ht="54" customHeight="1" spans="1:20">
      <c r="A6" s="18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s="1" customFormat="1" ht="17.25" customHeight="1" spans="1:20">
      <c r="A7" s="19">
        <v>1</v>
      </c>
      <c r="B7" s="86">
        <v>2</v>
      </c>
      <c r="C7" s="19">
        <v>3</v>
      </c>
      <c r="D7" s="19">
        <v>4</v>
      </c>
      <c r="E7" s="86">
        <v>5</v>
      </c>
      <c r="F7" s="19">
        <v>6</v>
      </c>
      <c r="G7" s="19">
        <v>7</v>
      </c>
      <c r="H7" s="86">
        <v>8</v>
      </c>
      <c r="I7" s="19">
        <v>9</v>
      </c>
      <c r="J7" s="19">
        <v>10</v>
      </c>
      <c r="K7" s="86">
        <v>11</v>
      </c>
      <c r="L7" s="19">
        <v>12</v>
      </c>
      <c r="M7" s="19">
        <v>13</v>
      </c>
      <c r="N7" s="86">
        <v>14</v>
      </c>
      <c r="O7" s="19">
        <v>15</v>
      </c>
      <c r="P7" s="19">
        <v>16</v>
      </c>
      <c r="Q7" s="86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s="1" customFormat="1" ht="21" customHeight="1" spans="1:20">
      <c r="A9" s="91" t="s">
        <v>143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s="1" customFormat="1" customHeight="1" spans="1:1">
      <c r="A10" s="1" t="s">
        <v>384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pane ySplit="1" topLeftCell="A2" activePane="bottomLeft" state="frozen"/>
      <selection/>
      <selection pane="bottomLeft" activeCell="A9" sqref="$A9:$XFD9"/>
    </sheetView>
  </sheetViews>
  <sheetFormatPr defaultColWidth="9.14166666666667" defaultRowHeight="14.25" customHeight="1" outlineLevelCol="4"/>
  <cols>
    <col min="1" max="1" width="37.7083333333333" style="1" customWidth="1"/>
    <col min="2" max="4" width="20" style="1" customWidth="1"/>
    <col min="5" max="5" width="24.475" style="1" customWidth="1"/>
    <col min="6" max="16384" width="9.14166666666667" style="1"/>
  </cols>
  <sheetData>
    <row r="1" s="1" customFormat="1" ht="17.25" customHeight="1" spans="4:5">
      <c r="D1" s="70"/>
      <c r="E1" s="3" t="s">
        <v>385</v>
      </c>
    </row>
    <row r="2" s="1" customFormat="1" ht="41.25" customHeight="1" spans="1:5">
      <c r="A2" s="71" t="str">
        <f>"2025"&amp;"年对下转移支付预算表"</f>
        <v>2025年对下转移支付预算表</v>
      </c>
      <c r="B2" s="4"/>
      <c r="C2" s="4"/>
      <c r="D2" s="4"/>
      <c r="E2" s="65"/>
    </row>
    <row r="3" s="1" customFormat="1" ht="18" customHeight="1" spans="1:5">
      <c r="A3" s="72" t="str">
        <f>"单位名称："&amp;"嵩明县中医医院"</f>
        <v>单位名称：嵩明县中医医院</v>
      </c>
      <c r="B3" s="73"/>
      <c r="C3" s="73"/>
      <c r="D3" s="74"/>
      <c r="E3" s="8" t="s">
        <v>1</v>
      </c>
    </row>
    <row r="4" s="1" customFormat="1" ht="19.5" customHeight="1" spans="1:5">
      <c r="A4" s="27" t="s">
        <v>386</v>
      </c>
      <c r="B4" s="11" t="s">
        <v>161</v>
      </c>
      <c r="C4" s="12"/>
      <c r="D4" s="12"/>
      <c r="E4" s="67" t="s">
        <v>387</v>
      </c>
    </row>
    <row r="5" s="1" customFormat="1" ht="40.5" customHeight="1" spans="1:5">
      <c r="A5" s="19"/>
      <c r="B5" s="28" t="s">
        <v>55</v>
      </c>
      <c r="C5" s="10" t="s">
        <v>58</v>
      </c>
      <c r="D5" s="75" t="s">
        <v>292</v>
      </c>
      <c r="E5" s="35" t="s">
        <v>388</v>
      </c>
    </row>
    <row r="6" s="1" customFormat="1" ht="19.5" customHeight="1" spans="1:5">
      <c r="A6" s="20">
        <v>1</v>
      </c>
      <c r="B6" s="20">
        <v>2</v>
      </c>
      <c r="C6" s="20">
        <v>3</v>
      </c>
      <c r="D6" s="76">
        <v>4</v>
      </c>
      <c r="E6" s="35">
        <v>5</v>
      </c>
    </row>
    <row r="7" s="1" customFormat="1" ht="19.5" customHeight="1" spans="1:5">
      <c r="A7" s="29"/>
      <c r="B7" s="77"/>
      <c r="C7" s="77"/>
      <c r="D7" s="77"/>
      <c r="E7" s="77"/>
    </row>
    <row r="8" s="1" customFormat="1" ht="19.5" customHeight="1" spans="1:5">
      <c r="A8" s="68"/>
      <c r="B8" s="77"/>
      <c r="C8" s="77"/>
      <c r="D8" s="77"/>
      <c r="E8" s="77"/>
    </row>
    <row r="9" s="1" customFormat="1" customHeight="1" spans="1:1">
      <c r="A9" s="1" t="s">
        <v>389</v>
      </c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6.5" customHeight="1" spans="10:10">
      <c r="J1" s="3" t="s">
        <v>390</v>
      </c>
    </row>
    <row r="2" s="1" customFormat="1" ht="41.25" customHeight="1" spans="1:10">
      <c r="A2" s="64" t="str">
        <f>"2025"&amp;"年对下转移支付绩效目标表"</f>
        <v>2025年对下转移支付绩效目标表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">
      <c r="A3" s="5" t="str">
        <f>"单位名称："&amp;"嵩明县中医医院"</f>
        <v>单位名称：嵩明县中医医院</v>
      </c>
    </row>
    <row r="4" s="1" customFormat="1" ht="44.25" customHeight="1" spans="1:10">
      <c r="A4" s="66" t="s">
        <v>386</v>
      </c>
      <c r="B4" s="66" t="s">
        <v>213</v>
      </c>
      <c r="C4" s="66" t="s">
        <v>214</v>
      </c>
      <c r="D4" s="66" t="s">
        <v>215</v>
      </c>
      <c r="E4" s="66" t="s">
        <v>216</v>
      </c>
      <c r="F4" s="67" t="s">
        <v>217</v>
      </c>
      <c r="G4" s="66" t="s">
        <v>218</v>
      </c>
      <c r="H4" s="67" t="s">
        <v>219</v>
      </c>
      <c r="I4" s="67" t="s">
        <v>220</v>
      </c>
      <c r="J4" s="66" t="s">
        <v>221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s="1" customFormat="1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s="1" customFormat="1" customHeight="1" spans="1:1">
      <c r="A8" s="1" t="s">
        <v>391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10.425" defaultRowHeight="14.25" customHeight="1"/>
  <cols>
    <col min="1" max="3" width="33.7083333333333" style="1" customWidth="1"/>
    <col min="4" max="4" width="45.575" style="1" customWidth="1"/>
    <col min="5" max="5" width="27.575" style="1" customWidth="1"/>
    <col min="6" max="6" width="21.7083333333333" style="1" customWidth="1"/>
    <col min="7" max="9" width="26.2833333333333" style="1" customWidth="1"/>
    <col min="10" max="16384" width="10.425" style="1"/>
  </cols>
  <sheetData>
    <row r="1" s="1" customFormat="1" customHeight="1" spans="1:9">
      <c r="A1" s="37"/>
      <c r="B1" s="38"/>
      <c r="C1" s="38"/>
      <c r="D1" s="39"/>
      <c r="E1" s="39"/>
      <c r="F1" s="39"/>
      <c r="G1" s="38"/>
      <c r="H1" s="38"/>
      <c r="I1" s="62" t="s">
        <v>392</v>
      </c>
    </row>
    <row r="2" s="1" customFormat="1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s="1" customFormat="1" customHeight="1" spans="1:9">
      <c r="A3" s="43" t="str">
        <f>"单位名称："&amp;"嵩明县中医医院"</f>
        <v>单位名称：嵩明县中医医院</v>
      </c>
      <c r="B3" s="44"/>
      <c r="C3" s="44"/>
      <c r="D3" s="45"/>
      <c r="E3" s="1"/>
      <c r="F3" s="42"/>
      <c r="G3" s="41"/>
      <c r="H3" s="41"/>
      <c r="I3" s="63" t="s">
        <v>1</v>
      </c>
    </row>
    <row r="4" s="1" customFormat="1" ht="28.5" customHeight="1" spans="1:9">
      <c r="A4" s="46" t="s">
        <v>153</v>
      </c>
      <c r="B4" s="47" t="s">
        <v>154</v>
      </c>
      <c r="C4" s="48" t="s">
        <v>393</v>
      </c>
      <c r="D4" s="46" t="s">
        <v>394</v>
      </c>
      <c r="E4" s="46" t="s">
        <v>395</v>
      </c>
      <c r="F4" s="46" t="s">
        <v>396</v>
      </c>
      <c r="G4" s="47" t="s">
        <v>397</v>
      </c>
      <c r="H4" s="35"/>
      <c r="I4" s="46"/>
    </row>
    <row r="5" s="1" customFormat="1" ht="21" customHeight="1" spans="1:9">
      <c r="A5" s="48"/>
      <c r="B5" s="49"/>
      <c r="C5" s="49"/>
      <c r="D5" s="50"/>
      <c r="E5" s="49"/>
      <c r="F5" s="49"/>
      <c r="G5" s="47" t="s">
        <v>290</v>
      </c>
      <c r="H5" s="47" t="s">
        <v>398</v>
      </c>
      <c r="I5" s="47" t="s">
        <v>399</v>
      </c>
    </row>
    <row r="6" s="1" customFormat="1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s="1" customFormat="1" ht="19.5" customHeight="1" spans="1:9">
      <c r="A7" s="55"/>
      <c r="B7" s="31"/>
      <c r="C7" s="31"/>
      <c r="D7" s="29"/>
      <c r="E7" s="21"/>
      <c r="F7" s="54"/>
      <c r="G7" s="56"/>
      <c r="H7" s="57"/>
      <c r="I7" s="57"/>
    </row>
    <row r="8" s="1" customFormat="1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s="1" customFormat="1" customHeight="1" spans="1:1">
      <c r="A9" s="1" t="s">
        <v>400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s="1" customFormat="1" customHeight="1" spans="4:11">
      <c r="D1" s="2"/>
      <c r="E1" s="2"/>
      <c r="F1" s="2"/>
      <c r="G1" s="2"/>
      <c r="H1" s="1"/>
      <c r="I1" s="1"/>
      <c r="J1" s="1"/>
      <c r="K1" s="3" t="s">
        <v>401</v>
      </c>
    </row>
    <row r="2" s="1" customFormat="1" ht="41.25" customHeight="1" spans="1:11">
      <c r="A2" s="4" t="str">
        <f>"2025"&amp;"年上级转移支付补助项目支出预算表"</f>
        <v>2025年上级转移支付补助项目支出预算表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"单位名称："&amp;"嵩明县中医医院"</f>
        <v>单位名称：嵩明县中医医院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177</v>
      </c>
      <c r="B4" s="9" t="s">
        <v>156</v>
      </c>
      <c r="C4" s="9" t="s">
        <v>178</v>
      </c>
      <c r="D4" s="10" t="s">
        <v>157</v>
      </c>
      <c r="E4" s="10" t="s">
        <v>158</v>
      </c>
      <c r="F4" s="10" t="s">
        <v>179</v>
      </c>
      <c r="G4" s="10" t="s">
        <v>180</v>
      </c>
      <c r="H4" s="27" t="s">
        <v>55</v>
      </c>
      <c r="I4" s="11" t="s">
        <v>402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18.75" customHeight="1" spans="1:11">
      <c r="A8" s="29"/>
      <c r="B8" s="21"/>
      <c r="C8" s="29"/>
      <c r="D8" s="29"/>
      <c r="E8" s="29"/>
      <c r="F8" s="29"/>
      <c r="G8" s="29"/>
      <c r="H8" s="30"/>
      <c r="I8" s="36"/>
      <c r="J8" s="36"/>
      <c r="K8" s="30"/>
    </row>
    <row r="9" s="1" customFormat="1" ht="18.75" customHeight="1" spans="1:11">
      <c r="A9" s="31"/>
      <c r="B9" s="21"/>
      <c r="C9" s="21"/>
      <c r="D9" s="21"/>
      <c r="E9" s="21"/>
      <c r="F9" s="21"/>
      <c r="G9" s="21"/>
      <c r="H9" s="23"/>
      <c r="I9" s="23"/>
      <c r="J9" s="23"/>
      <c r="K9" s="30"/>
    </row>
    <row r="10" s="1" customFormat="1" ht="18.75" customHeight="1" spans="1:11">
      <c r="A10" s="32" t="s">
        <v>143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s="1" customFormat="1" customHeight="1" spans="1:1">
      <c r="A11" s="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pane ySplit="1" topLeftCell="A2" activePane="bottomLeft" state="frozen"/>
      <selection/>
      <selection pane="bottomLeft" activeCell="F23" sqref="F23:F24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4:7">
      <c r="D1" s="2"/>
      <c r="E1" s="1"/>
      <c r="F1" s="1"/>
      <c r="G1" s="3" t="s">
        <v>404</v>
      </c>
    </row>
    <row r="2" s="1" customFormat="1" ht="41.25" customHeight="1" spans="1:7">
      <c r="A2" s="4" t="str">
        <f>"2025"&amp;"年部门项目中期规划预算表"</f>
        <v>2025年部门项目中期规划预算表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"单位名称："&amp;"嵩明县中医医院"</f>
        <v>单位名称：嵩明县中医医院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178</v>
      </c>
      <c r="B4" s="9" t="s">
        <v>177</v>
      </c>
      <c r="C4" s="9" t="s">
        <v>156</v>
      </c>
      <c r="D4" s="10" t="s">
        <v>405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"2025"&amp;"年"</f>
        <v>2025年</v>
      </c>
      <c r="F5" s="10" t="str">
        <f>("2025"+1)&amp;"年"</f>
        <v>2026年</v>
      </c>
      <c r="G5" s="10" t="str">
        <f>("2025"+2)&amp;"年"</f>
        <v>2027年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35" customHeight="1" spans="1:7">
      <c r="A8" s="21" t="s">
        <v>70</v>
      </c>
      <c r="B8" s="22"/>
      <c r="C8" s="22"/>
      <c r="D8" s="21"/>
      <c r="E8" s="23">
        <v>1075000</v>
      </c>
      <c r="F8" s="23"/>
      <c r="G8" s="23"/>
    </row>
    <row r="9" s="1" customFormat="1" ht="46" customHeight="1" spans="1:7">
      <c r="A9" s="21"/>
      <c r="B9" s="21" t="s">
        <v>406</v>
      </c>
      <c r="C9" s="21" t="s">
        <v>200</v>
      </c>
      <c r="D9" s="21" t="s">
        <v>407</v>
      </c>
      <c r="E9" s="23">
        <v>1075000</v>
      </c>
      <c r="F9" s="23"/>
      <c r="G9" s="23"/>
    </row>
    <row r="10" s="1" customFormat="1" ht="18.75" customHeight="1" spans="1:7">
      <c r="A10" s="24" t="s">
        <v>55</v>
      </c>
      <c r="B10" s="25" t="s">
        <v>408</v>
      </c>
      <c r="C10" s="25"/>
      <c r="D10" s="26"/>
      <c r="E10" s="23">
        <v>1075000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O1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">
      <c r="A1" s="63" t="s">
        <v>52</v>
      </c>
    </row>
    <row r="2" s="1" customFormat="1" ht="41.25" customHeight="1" spans="1:1">
      <c r="A2" s="40" t="str">
        <f>"2025"&amp;"年部门收入预算表"</f>
        <v>2025年部门收入预算表</v>
      </c>
    </row>
    <row r="3" s="1" customFormat="1" ht="17.25" customHeight="1" spans="1:19">
      <c r="A3" s="43" t="str">
        <f>"单位名称："&amp;"嵩明县中医医院"</f>
        <v>单位名称：嵩明县中医医院</v>
      </c>
      <c r="S3" s="45" t="s">
        <v>1</v>
      </c>
    </row>
    <row r="4" s="1" customFormat="1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2"/>
      <c r="J4" s="187"/>
      <c r="K4" s="187"/>
      <c r="L4" s="187"/>
      <c r="M4" s="187"/>
      <c r="N4" s="193"/>
      <c r="O4" s="187" t="s">
        <v>45</v>
      </c>
      <c r="P4" s="187"/>
      <c r="Q4" s="187"/>
      <c r="R4" s="187"/>
      <c r="S4" s="193"/>
    </row>
    <row r="5" s="1" customFormat="1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4" t="s">
        <v>62</v>
      </c>
      <c r="J5" s="195"/>
      <c r="K5" s="195"/>
      <c r="L5" s="195"/>
      <c r="M5" s="195"/>
      <c r="N5" s="196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s="1" customFormat="1" ht="30" customHeight="1" spans="1:19">
      <c r="A6" s="190"/>
      <c r="B6" s="101"/>
      <c r="C6" s="114"/>
      <c r="D6" s="114"/>
      <c r="E6" s="114"/>
      <c r="F6" s="114"/>
      <c r="G6" s="114"/>
      <c r="H6" s="114"/>
      <c r="I6" s="69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7"/>
      <c r="P6" s="197"/>
      <c r="Q6" s="197"/>
      <c r="R6" s="197"/>
      <c r="S6" s="114"/>
    </row>
    <row r="7" s="1" customFormat="1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9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s="1" customFormat="1" ht="18" customHeight="1" spans="1:19">
      <c r="A8" s="21" t="s">
        <v>69</v>
      </c>
      <c r="B8" s="21" t="s">
        <v>70</v>
      </c>
      <c r="C8" s="108">
        <v>118445746</v>
      </c>
      <c r="D8" s="77">
        <v>118445746</v>
      </c>
      <c r="E8" s="77">
        <v>3295000</v>
      </c>
      <c r="F8" s="77"/>
      <c r="G8" s="77"/>
      <c r="H8" s="77"/>
      <c r="I8" s="77">
        <v>115150746</v>
      </c>
      <c r="J8" s="77">
        <v>115150746</v>
      </c>
      <c r="K8" s="77"/>
      <c r="L8" s="77"/>
      <c r="M8" s="77"/>
      <c r="N8" s="77"/>
      <c r="O8" s="77"/>
      <c r="P8" s="77"/>
      <c r="Q8" s="77"/>
      <c r="R8" s="77"/>
      <c r="S8" s="77"/>
    </row>
    <row r="9" s="1" customFormat="1" ht="18" customHeight="1" spans="1:19">
      <c r="A9" s="48" t="s">
        <v>55</v>
      </c>
      <c r="B9" s="192"/>
      <c r="C9" s="77">
        <v>118445746</v>
      </c>
      <c r="D9" s="77">
        <v>118445746</v>
      </c>
      <c r="E9" s="77">
        <v>3295000</v>
      </c>
      <c r="F9" s="77"/>
      <c r="G9" s="77"/>
      <c r="H9" s="77"/>
      <c r="I9" s="77">
        <v>115150746</v>
      </c>
      <c r="J9" s="77">
        <v>115150746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1"/>
  <sheetViews>
    <sheetView showGridLines="0" showZeros="0" topLeftCell="I1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">
      <c r="A1" s="45" t="s">
        <v>71</v>
      </c>
    </row>
    <row r="2" s="1" customFormat="1" ht="41.25" customHeight="1" spans="1:1">
      <c r="A2" s="40" t="str">
        <f>"2025"&amp;"年部门支出预算表"</f>
        <v>2025年部门支出预算表</v>
      </c>
    </row>
    <row r="3" s="1" customFormat="1" ht="17.25" customHeight="1" spans="1:15">
      <c r="A3" s="43" t="str">
        <f>"单位名称："&amp;"嵩明县中医医院"</f>
        <v>单位名称：嵩明县中医医院</v>
      </c>
      <c r="O3" s="45" t="s">
        <v>1</v>
      </c>
    </row>
    <row r="4" s="1" customFormat="1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82"/>
      <c r="O4" s="183"/>
    </row>
    <row r="5" s="1" customFormat="1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84"/>
      <c r="J5" s="178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s="1" customFormat="1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s="1" customFormat="1" ht="21" customHeight="1" spans="1:15">
      <c r="A7" s="55" t="s">
        <v>97</v>
      </c>
      <c r="B7" s="55" t="s">
        <v>98</v>
      </c>
      <c r="C7" s="77">
        <v>118445746</v>
      </c>
      <c r="D7" s="77">
        <v>3295000</v>
      </c>
      <c r="E7" s="77">
        <v>2220000</v>
      </c>
      <c r="F7" s="77">
        <v>1075000</v>
      </c>
      <c r="G7" s="77"/>
      <c r="H7" s="77"/>
      <c r="I7" s="77"/>
      <c r="J7" s="77">
        <v>115150746</v>
      </c>
      <c r="K7" s="77">
        <v>115150746</v>
      </c>
      <c r="L7" s="77"/>
      <c r="M7" s="77"/>
      <c r="N7" s="77"/>
      <c r="O7" s="77"/>
    </row>
    <row r="8" s="1" customFormat="1" ht="21" customHeight="1" spans="1:15">
      <c r="A8" s="179" t="s">
        <v>99</v>
      </c>
      <c r="B8" s="179" t="s">
        <v>100</v>
      </c>
      <c r="C8" s="77">
        <v>118445746</v>
      </c>
      <c r="D8" s="77">
        <v>3295000</v>
      </c>
      <c r="E8" s="77">
        <v>2220000</v>
      </c>
      <c r="F8" s="77">
        <v>1075000</v>
      </c>
      <c r="G8" s="77"/>
      <c r="H8" s="77"/>
      <c r="I8" s="77"/>
      <c r="J8" s="77">
        <v>115150746</v>
      </c>
      <c r="K8" s="77">
        <v>115150746</v>
      </c>
      <c r="L8" s="77"/>
      <c r="M8" s="77"/>
      <c r="N8" s="77"/>
      <c r="O8" s="77"/>
    </row>
    <row r="9" s="1" customFormat="1" ht="21" customHeight="1" spans="1:15">
      <c r="A9" s="180" t="s">
        <v>101</v>
      </c>
      <c r="B9" s="180" t="s">
        <v>102</v>
      </c>
      <c r="C9" s="77">
        <v>117370746</v>
      </c>
      <c r="D9" s="77">
        <v>2220000</v>
      </c>
      <c r="E9" s="77">
        <v>2220000</v>
      </c>
      <c r="F9" s="77"/>
      <c r="G9" s="77"/>
      <c r="H9" s="77"/>
      <c r="I9" s="77"/>
      <c r="J9" s="77">
        <v>115150746</v>
      </c>
      <c r="K9" s="77">
        <v>115150746</v>
      </c>
      <c r="L9" s="77"/>
      <c r="M9" s="77"/>
      <c r="N9" s="77"/>
      <c r="O9" s="77"/>
    </row>
    <row r="10" s="1" customFormat="1" ht="21" customHeight="1" spans="1:15">
      <c r="A10" s="180" t="s">
        <v>103</v>
      </c>
      <c r="B10" s="180" t="s">
        <v>104</v>
      </c>
      <c r="C10" s="77">
        <v>1075000</v>
      </c>
      <c r="D10" s="77">
        <v>1075000</v>
      </c>
      <c r="E10" s="77"/>
      <c r="F10" s="77">
        <v>1075000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s="1" customFormat="1" ht="21" customHeight="1" spans="1:15">
      <c r="A11" s="181" t="s">
        <v>55</v>
      </c>
      <c r="B11" s="34"/>
      <c r="C11" s="77">
        <v>118445746</v>
      </c>
      <c r="D11" s="77">
        <v>3295000</v>
      </c>
      <c r="E11" s="77">
        <v>2220000</v>
      </c>
      <c r="F11" s="77">
        <v>1075000</v>
      </c>
      <c r="G11" s="77"/>
      <c r="H11" s="77"/>
      <c r="I11" s="77"/>
      <c r="J11" s="77">
        <v>115150746</v>
      </c>
      <c r="K11" s="77">
        <v>115150746</v>
      </c>
      <c r="L11" s="77"/>
      <c r="M11" s="77"/>
      <c r="N11" s="77"/>
      <c r="O11" s="77"/>
    </row>
  </sheetData>
  <mergeCells count="12">
    <mergeCell ref="A1:O1"/>
    <mergeCell ref="A2:O2"/>
    <mergeCell ref="A3:B3"/>
    <mergeCell ref="D4:F4"/>
    <mergeCell ref="J4:O4"/>
    <mergeCell ref="A11:B1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7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41"/>
      <c r="B1" s="45"/>
      <c r="C1" s="45"/>
      <c r="D1" s="45" t="s">
        <v>105</v>
      </c>
    </row>
    <row r="2" s="1" customFormat="1" ht="41.25" customHeight="1" spans="1:1">
      <c r="A2" s="40" t="str">
        <f>"2025"&amp;"年部门财政拨款收支预算总表"</f>
        <v>2025年部门财政拨款收支预算总表</v>
      </c>
    </row>
    <row r="3" s="1" customFormat="1" ht="17.25" customHeight="1" spans="1:4">
      <c r="A3" s="43" t="str">
        <f>"单位名称："&amp;"嵩明县中医医院"</f>
        <v>单位名称：嵩明县中医医院</v>
      </c>
      <c r="B3" s="164"/>
      <c r="D3" s="45" t="s">
        <v>1</v>
      </c>
    </row>
    <row r="4" s="1" customFormat="1" ht="17.25" customHeight="1" spans="1:4">
      <c r="A4" s="165" t="s">
        <v>2</v>
      </c>
      <c r="B4" s="166"/>
      <c r="C4" s="165" t="s">
        <v>3</v>
      </c>
      <c r="D4" s="166"/>
    </row>
    <row r="5" s="1" customFormat="1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s="1" customFormat="1" ht="16.5" customHeight="1" spans="1:4">
      <c r="A6" s="167" t="s">
        <v>106</v>
      </c>
      <c r="B6" s="77">
        <v>3295000</v>
      </c>
      <c r="C6" s="167" t="s">
        <v>107</v>
      </c>
      <c r="D6" s="108">
        <v>3295000</v>
      </c>
    </row>
    <row r="7" s="1" customFormat="1" ht="16.5" customHeight="1" spans="1:4">
      <c r="A7" s="167" t="s">
        <v>108</v>
      </c>
      <c r="B7" s="77">
        <v>3295000</v>
      </c>
      <c r="C7" s="167" t="s">
        <v>109</v>
      </c>
      <c r="D7" s="108"/>
    </row>
    <row r="8" s="1" customFormat="1" ht="16.5" customHeight="1" spans="1:4">
      <c r="A8" s="167" t="s">
        <v>110</v>
      </c>
      <c r="B8" s="77"/>
      <c r="C8" s="167" t="s">
        <v>111</v>
      </c>
      <c r="D8" s="108"/>
    </row>
    <row r="9" s="1" customFormat="1" ht="16.5" customHeight="1" spans="1:4">
      <c r="A9" s="167" t="s">
        <v>112</v>
      </c>
      <c r="B9" s="77"/>
      <c r="C9" s="167" t="s">
        <v>113</v>
      </c>
      <c r="D9" s="108"/>
    </row>
    <row r="10" s="1" customFormat="1" ht="16.5" customHeight="1" spans="1:4">
      <c r="A10" s="167" t="s">
        <v>114</v>
      </c>
      <c r="B10" s="77"/>
      <c r="C10" s="167" t="s">
        <v>115</v>
      </c>
      <c r="D10" s="108"/>
    </row>
    <row r="11" s="1" customFormat="1" ht="16.5" customHeight="1" spans="1:4">
      <c r="A11" s="167" t="s">
        <v>108</v>
      </c>
      <c r="B11" s="77"/>
      <c r="C11" s="167" t="s">
        <v>116</v>
      </c>
      <c r="D11" s="108"/>
    </row>
    <row r="12" s="1" customFormat="1" ht="16.5" customHeight="1" spans="1:4">
      <c r="A12" s="148" t="s">
        <v>110</v>
      </c>
      <c r="B12" s="77"/>
      <c r="C12" s="68" t="s">
        <v>117</v>
      </c>
      <c r="D12" s="108"/>
    </row>
    <row r="13" s="1" customFormat="1" ht="16.5" customHeight="1" spans="1:4">
      <c r="A13" s="148" t="s">
        <v>112</v>
      </c>
      <c r="B13" s="77"/>
      <c r="C13" s="68" t="s">
        <v>118</v>
      </c>
      <c r="D13" s="108"/>
    </row>
    <row r="14" s="1" customFormat="1" ht="16.5" customHeight="1" spans="1:4">
      <c r="A14" s="168"/>
      <c r="B14" s="77"/>
      <c r="C14" s="68" t="s">
        <v>119</v>
      </c>
      <c r="D14" s="108"/>
    </row>
    <row r="15" s="1" customFormat="1" ht="16.5" customHeight="1" spans="1:4">
      <c r="A15" s="168"/>
      <c r="B15" s="77"/>
      <c r="C15" s="68" t="s">
        <v>120</v>
      </c>
      <c r="D15" s="108">
        <v>3295000</v>
      </c>
    </row>
    <row r="16" s="1" customFormat="1" ht="16.5" customHeight="1" spans="1:4">
      <c r="A16" s="168"/>
      <c r="B16" s="77"/>
      <c r="C16" s="68" t="s">
        <v>121</v>
      </c>
      <c r="D16" s="108"/>
    </row>
    <row r="17" s="1" customFormat="1" ht="16.5" customHeight="1" spans="1:4">
      <c r="A17" s="168"/>
      <c r="B17" s="77"/>
      <c r="C17" s="68" t="s">
        <v>122</v>
      </c>
      <c r="D17" s="108"/>
    </row>
    <row r="18" s="1" customFormat="1" ht="16.5" customHeight="1" spans="1:4">
      <c r="A18" s="168"/>
      <c r="B18" s="77"/>
      <c r="C18" s="68" t="s">
        <v>123</v>
      </c>
      <c r="D18" s="108"/>
    </row>
    <row r="19" s="1" customFormat="1" ht="16.5" customHeight="1" spans="1:4">
      <c r="A19" s="168"/>
      <c r="B19" s="77"/>
      <c r="C19" s="68" t="s">
        <v>124</v>
      </c>
      <c r="D19" s="108"/>
    </row>
    <row r="20" s="1" customFormat="1" ht="16.5" customHeight="1" spans="1:4">
      <c r="A20" s="168"/>
      <c r="B20" s="77"/>
      <c r="C20" s="68" t="s">
        <v>125</v>
      </c>
      <c r="D20" s="108"/>
    </row>
    <row r="21" s="1" customFormat="1" ht="16.5" customHeight="1" spans="1:4">
      <c r="A21" s="168"/>
      <c r="B21" s="77"/>
      <c r="C21" s="68" t="s">
        <v>126</v>
      </c>
      <c r="D21" s="108"/>
    </row>
    <row r="22" s="1" customFormat="1" ht="16.5" customHeight="1" spans="1:4">
      <c r="A22" s="168"/>
      <c r="B22" s="77"/>
      <c r="C22" s="68" t="s">
        <v>127</v>
      </c>
      <c r="D22" s="108"/>
    </row>
    <row r="23" s="1" customFormat="1" ht="16.5" customHeight="1" spans="1:4">
      <c r="A23" s="168"/>
      <c r="B23" s="77"/>
      <c r="C23" s="68" t="s">
        <v>128</v>
      </c>
      <c r="D23" s="108"/>
    </row>
    <row r="24" s="1" customFormat="1" ht="16.5" customHeight="1" spans="1:4">
      <c r="A24" s="168"/>
      <c r="B24" s="77"/>
      <c r="C24" s="68" t="s">
        <v>129</v>
      </c>
      <c r="D24" s="108"/>
    </row>
    <row r="25" s="1" customFormat="1" ht="16.5" customHeight="1" spans="1:4">
      <c r="A25" s="168"/>
      <c r="B25" s="77"/>
      <c r="C25" s="68" t="s">
        <v>130</v>
      </c>
      <c r="D25" s="108"/>
    </row>
    <row r="26" s="1" customFormat="1" ht="16.5" customHeight="1" spans="1:4">
      <c r="A26" s="168"/>
      <c r="B26" s="77"/>
      <c r="C26" s="68" t="s">
        <v>131</v>
      </c>
      <c r="D26" s="108"/>
    </row>
    <row r="27" s="1" customFormat="1" ht="16.5" customHeight="1" spans="1:4">
      <c r="A27" s="168"/>
      <c r="B27" s="77"/>
      <c r="C27" s="68" t="s">
        <v>132</v>
      </c>
      <c r="D27" s="108"/>
    </row>
    <row r="28" s="1" customFormat="1" ht="16.5" customHeight="1" spans="1:4">
      <c r="A28" s="168"/>
      <c r="B28" s="77"/>
      <c r="C28" s="68" t="s">
        <v>133</v>
      </c>
      <c r="D28" s="108"/>
    </row>
    <row r="29" s="1" customFormat="1" ht="16.5" customHeight="1" spans="1:4">
      <c r="A29" s="168"/>
      <c r="B29" s="77"/>
      <c r="C29" s="68" t="s">
        <v>134</v>
      </c>
      <c r="D29" s="108"/>
    </row>
    <row r="30" s="1" customFormat="1" ht="16.5" customHeight="1" spans="1:4">
      <c r="A30" s="168"/>
      <c r="B30" s="77"/>
      <c r="C30" s="68" t="s">
        <v>135</v>
      </c>
      <c r="D30" s="108"/>
    </row>
    <row r="31" s="1" customFormat="1" ht="16.5" customHeight="1" spans="1:4">
      <c r="A31" s="168"/>
      <c r="B31" s="77"/>
      <c r="C31" s="148" t="s">
        <v>136</v>
      </c>
      <c r="D31" s="108"/>
    </row>
    <row r="32" s="1" customFormat="1" ht="16.5" customHeight="1" spans="1:4">
      <c r="A32" s="168"/>
      <c r="B32" s="77"/>
      <c r="C32" s="148" t="s">
        <v>137</v>
      </c>
      <c r="D32" s="108"/>
    </row>
    <row r="33" s="1" customFormat="1" ht="16.5" customHeight="1" spans="1:4">
      <c r="A33" s="168"/>
      <c r="B33" s="77"/>
      <c r="C33" s="29" t="s">
        <v>138</v>
      </c>
      <c r="D33" s="108"/>
    </row>
    <row r="34" s="1" customFormat="1" ht="15" customHeight="1" spans="1:4">
      <c r="A34" s="169" t="s">
        <v>50</v>
      </c>
      <c r="B34" s="170">
        <v>3295000</v>
      </c>
      <c r="C34" s="169" t="s">
        <v>51</v>
      </c>
      <c r="D34" s="170">
        <v>3295000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38"/>
      <c r="E1" s="1"/>
      <c r="F1" s="70"/>
      <c r="G1" s="143" t="s">
        <v>139</v>
      </c>
    </row>
    <row r="2" s="1" customFormat="1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s="1" customFormat="1" ht="18" customHeight="1" spans="1:7">
      <c r="A3" s="5" t="str">
        <f>"单位名称："&amp;"嵩明县中医医院"</f>
        <v>单位名称：嵩明县中医医院</v>
      </c>
      <c r="F3" s="122"/>
      <c r="G3" s="143" t="s">
        <v>1</v>
      </c>
    </row>
    <row r="4" s="1" customFormat="1" ht="20.25" customHeight="1" spans="1:7">
      <c r="A4" s="159" t="s">
        <v>140</v>
      </c>
      <c r="B4" s="160"/>
      <c r="C4" s="126" t="s">
        <v>55</v>
      </c>
      <c r="D4" s="151" t="s">
        <v>75</v>
      </c>
      <c r="E4" s="12"/>
      <c r="F4" s="13"/>
      <c r="G4" s="140" t="s">
        <v>76</v>
      </c>
    </row>
    <row r="5" s="1" customFormat="1" ht="20.25" customHeight="1" spans="1:7">
      <c r="A5" s="161" t="s">
        <v>72</v>
      </c>
      <c r="B5" s="161" t="s">
        <v>73</v>
      </c>
      <c r="C5" s="19"/>
      <c r="D5" s="131" t="s">
        <v>57</v>
      </c>
      <c r="E5" s="131" t="s">
        <v>141</v>
      </c>
      <c r="F5" s="131" t="s">
        <v>142</v>
      </c>
      <c r="G5" s="142"/>
    </row>
    <row r="6" s="1" customFormat="1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s="1" customFormat="1" ht="18" customHeight="1" spans="1:7">
      <c r="A7" s="29" t="s">
        <v>97</v>
      </c>
      <c r="B7" s="29" t="s">
        <v>98</v>
      </c>
      <c r="C7" s="77">
        <v>3295000</v>
      </c>
      <c r="D7" s="77">
        <v>2220000</v>
      </c>
      <c r="E7" s="77">
        <v>2220000</v>
      </c>
      <c r="F7" s="77"/>
      <c r="G7" s="77">
        <v>1075000</v>
      </c>
    </row>
    <row r="8" s="1" customFormat="1" ht="18" customHeight="1" spans="1:7">
      <c r="A8" s="137" t="s">
        <v>99</v>
      </c>
      <c r="B8" s="137" t="s">
        <v>100</v>
      </c>
      <c r="C8" s="77">
        <v>3295000</v>
      </c>
      <c r="D8" s="77">
        <v>2220000</v>
      </c>
      <c r="E8" s="77">
        <v>2220000</v>
      </c>
      <c r="F8" s="77"/>
      <c r="G8" s="77">
        <v>1075000</v>
      </c>
    </row>
    <row r="9" s="1" customFormat="1" ht="18" customHeight="1" spans="1:7">
      <c r="A9" s="162" t="s">
        <v>101</v>
      </c>
      <c r="B9" s="162" t="s">
        <v>102</v>
      </c>
      <c r="C9" s="77">
        <v>2220000</v>
      </c>
      <c r="D9" s="77">
        <v>2220000</v>
      </c>
      <c r="E9" s="77">
        <v>2220000</v>
      </c>
      <c r="F9" s="77"/>
      <c r="G9" s="77"/>
    </row>
    <row r="10" s="1" customFormat="1" ht="18" customHeight="1" spans="1:7">
      <c r="A10" s="162" t="s">
        <v>103</v>
      </c>
      <c r="B10" s="162" t="s">
        <v>104</v>
      </c>
      <c r="C10" s="77">
        <v>1075000</v>
      </c>
      <c r="D10" s="77"/>
      <c r="E10" s="77"/>
      <c r="F10" s="77"/>
      <c r="G10" s="77">
        <v>1075000</v>
      </c>
    </row>
    <row r="11" s="1" customFormat="1" ht="18" customHeight="1" spans="1:7">
      <c r="A11" s="76" t="s">
        <v>143</v>
      </c>
      <c r="B11" s="163" t="s">
        <v>143</v>
      </c>
      <c r="C11" s="77">
        <v>3295000</v>
      </c>
      <c r="D11" s="77">
        <v>2220000</v>
      </c>
      <c r="E11" s="77">
        <v>2220000</v>
      </c>
      <c r="F11" s="77"/>
      <c r="G11" s="77">
        <v>1075000</v>
      </c>
    </row>
  </sheetData>
  <mergeCells count="6">
    <mergeCell ref="A2:G2"/>
    <mergeCell ref="A4:B4"/>
    <mergeCell ref="D4:F4"/>
    <mergeCell ref="A11:B1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s="1" customFormat="1" customHeight="1" spans="1:6">
      <c r="A1" s="42"/>
      <c r="B1" s="42"/>
      <c r="C1" s="42"/>
      <c r="D1" s="42"/>
      <c r="E1" s="41"/>
      <c r="F1" s="155" t="s">
        <v>144</v>
      </c>
    </row>
    <row r="2" s="1" customFormat="1" ht="41.25" customHeight="1" spans="1:6">
      <c r="A2" s="156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s="1" customFormat="1" customHeight="1" spans="1:6">
      <c r="A3" s="109" t="str">
        <f>"单位名称："&amp;"嵩明县中医医院"</f>
        <v>单位名称：嵩明县中医医院</v>
      </c>
      <c r="B3" s="157"/>
      <c r="C3" s="1"/>
      <c r="D3" s="42"/>
      <c r="E3" s="41"/>
      <c r="F3" s="63" t="s">
        <v>1</v>
      </c>
    </row>
    <row r="4" s="1" customFormat="1" ht="27" customHeight="1" spans="1:6">
      <c r="A4" s="46" t="s">
        <v>145</v>
      </c>
      <c r="B4" s="46" t="s">
        <v>146</v>
      </c>
      <c r="C4" s="48" t="s">
        <v>147</v>
      </c>
      <c r="D4" s="46"/>
      <c r="E4" s="47"/>
      <c r="F4" s="46" t="s">
        <v>148</v>
      </c>
    </row>
    <row r="5" s="1" customFormat="1" ht="28.5" customHeight="1" spans="1:6">
      <c r="A5" s="158"/>
      <c r="B5" s="50"/>
      <c r="C5" s="47" t="s">
        <v>57</v>
      </c>
      <c r="D5" s="47" t="s">
        <v>149</v>
      </c>
      <c r="E5" s="47" t="s">
        <v>150</v>
      </c>
      <c r="F5" s="49"/>
    </row>
    <row r="6" s="1" customFormat="1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s="1" customFormat="1" ht="17.25" customHeight="1" spans="1:6">
      <c r="A7" s="77"/>
      <c r="B7" s="77"/>
      <c r="C7" s="77"/>
      <c r="D7" s="77"/>
      <c r="E7" s="77"/>
      <c r="F7" s="77"/>
    </row>
    <row r="8" s="119" customFormat="1" customHeight="1" spans="1:6">
      <c r="A8" s="134" t="s">
        <v>151</v>
      </c>
      <c r="B8" s="135"/>
      <c r="C8" s="135"/>
      <c r="D8" s="135"/>
      <c r="E8" s="119"/>
      <c r="F8" s="135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Q1" workbookViewId="0">
      <pane ySplit="1" topLeftCell="A2" activePane="bottomLeft" state="frozen"/>
      <selection/>
      <selection pane="bottomLeft" activeCell="O28" sqref="O28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2:24">
      <c r="B1" s="138"/>
      <c r="C1" s="144"/>
      <c r="D1" s="1"/>
      <c r="E1" s="145"/>
      <c r="F1" s="145"/>
      <c r="G1" s="145"/>
      <c r="H1" s="145"/>
      <c r="I1" s="79"/>
      <c r="J1" s="79"/>
      <c r="K1" s="79"/>
      <c r="L1" s="79"/>
      <c r="M1" s="79"/>
      <c r="N1" s="79"/>
      <c r="O1" s="1"/>
      <c r="P1" s="1"/>
      <c r="Q1" s="1"/>
      <c r="R1" s="79"/>
      <c r="S1" s="1"/>
      <c r="T1" s="1"/>
      <c r="U1" s="1"/>
      <c r="V1" s="144"/>
      <c r="W1" s="1"/>
      <c r="X1" s="3" t="s">
        <v>152</v>
      </c>
    </row>
    <row r="2" s="1" customFormat="1" ht="45.75" customHeight="1" spans="1:24">
      <c r="A2" s="65" t="str">
        <f>"2025"&amp;"年部门基本支出预算表"</f>
        <v>2025年部门基本支出预算表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s="1" customFormat="1" ht="18.75" customHeight="1" spans="1:24">
      <c r="A3" s="5" t="str">
        <f>"单位名称："&amp;"嵩明县中医医院"</f>
        <v>单位名称：嵩明县中医医院</v>
      </c>
      <c r="B3" s="6"/>
      <c r="C3" s="146"/>
      <c r="D3" s="146"/>
      <c r="E3" s="146"/>
      <c r="F3" s="146"/>
      <c r="G3" s="146"/>
      <c r="H3" s="146"/>
      <c r="I3" s="81"/>
      <c r="J3" s="81"/>
      <c r="K3" s="81"/>
      <c r="L3" s="81"/>
      <c r="M3" s="81"/>
      <c r="N3" s="81"/>
      <c r="O3" s="7"/>
      <c r="P3" s="7"/>
      <c r="Q3" s="7"/>
      <c r="R3" s="81"/>
      <c r="S3" s="1"/>
      <c r="T3" s="1"/>
      <c r="U3" s="1"/>
      <c r="V3" s="144"/>
      <c r="W3" s="1"/>
      <c r="X3" s="3" t="s">
        <v>1</v>
      </c>
    </row>
    <row r="4" s="1" customFormat="1" ht="18" customHeight="1" spans="1:24">
      <c r="A4" s="9" t="s">
        <v>153</v>
      </c>
      <c r="B4" s="9" t="s">
        <v>154</v>
      </c>
      <c r="C4" s="9" t="s">
        <v>155</v>
      </c>
      <c r="D4" s="9" t="s">
        <v>156</v>
      </c>
      <c r="E4" s="9" t="s">
        <v>157</v>
      </c>
      <c r="F4" s="9" t="s">
        <v>158</v>
      </c>
      <c r="G4" s="9" t="s">
        <v>159</v>
      </c>
      <c r="H4" s="9" t="s">
        <v>160</v>
      </c>
      <c r="I4" s="151" t="s">
        <v>161</v>
      </c>
      <c r="J4" s="104" t="s">
        <v>161</v>
      </c>
      <c r="K4" s="104"/>
      <c r="L4" s="104"/>
      <c r="M4" s="104"/>
      <c r="N4" s="104"/>
      <c r="O4" s="12"/>
      <c r="P4" s="12"/>
      <c r="Q4" s="12"/>
      <c r="R4" s="97" t="s">
        <v>61</v>
      </c>
      <c r="S4" s="104" t="s">
        <v>62</v>
      </c>
      <c r="T4" s="104"/>
      <c r="U4" s="104"/>
      <c r="V4" s="104"/>
      <c r="W4" s="104"/>
      <c r="X4" s="105"/>
    </row>
    <row r="5" s="1" customFormat="1" ht="18" customHeight="1" spans="1:24">
      <c r="A5" s="14"/>
      <c r="B5" s="28"/>
      <c r="C5" s="128"/>
      <c r="D5" s="14"/>
      <c r="E5" s="14"/>
      <c r="F5" s="14"/>
      <c r="G5" s="14"/>
      <c r="H5" s="14"/>
      <c r="I5" s="126" t="s">
        <v>162</v>
      </c>
      <c r="J5" s="151" t="s">
        <v>58</v>
      </c>
      <c r="K5" s="104"/>
      <c r="L5" s="104"/>
      <c r="M5" s="104"/>
      <c r="N5" s="105"/>
      <c r="O5" s="11" t="s">
        <v>163</v>
      </c>
      <c r="P5" s="12"/>
      <c r="Q5" s="13"/>
      <c r="R5" s="9" t="s">
        <v>61</v>
      </c>
      <c r="S5" s="151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4" t="s">
        <v>68</v>
      </c>
    </row>
    <row r="6" s="1" customFormat="1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164</v>
      </c>
      <c r="K6" s="9" t="s">
        <v>165</v>
      </c>
      <c r="L6" s="9" t="s">
        <v>166</v>
      </c>
      <c r="M6" s="9" t="s">
        <v>167</v>
      </c>
      <c r="N6" s="9" t="s">
        <v>168</v>
      </c>
      <c r="O6" s="9" t="s">
        <v>58</v>
      </c>
      <c r="P6" s="9" t="s">
        <v>59</v>
      </c>
      <c r="Q6" s="9" t="s">
        <v>60</v>
      </c>
      <c r="R6" s="28"/>
      <c r="S6" s="9" t="s">
        <v>57</v>
      </c>
      <c r="T6" s="9" t="s">
        <v>64</v>
      </c>
      <c r="U6" s="9" t="s">
        <v>169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47"/>
      <c r="B7" s="19"/>
      <c r="C7" s="147"/>
      <c r="D7" s="147"/>
      <c r="E7" s="147"/>
      <c r="F7" s="147"/>
      <c r="G7" s="147"/>
      <c r="H7" s="147"/>
      <c r="I7" s="147"/>
      <c r="J7" s="153" t="s">
        <v>57</v>
      </c>
      <c r="K7" s="17" t="s">
        <v>170</v>
      </c>
      <c r="L7" s="17" t="s">
        <v>166</v>
      </c>
      <c r="M7" s="17" t="s">
        <v>167</v>
      </c>
      <c r="N7" s="17" t="s">
        <v>168</v>
      </c>
      <c r="O7" s="17" t="s">
        <v>166</v>
      </c>
      <c r="P7" s="17" t="s">
        <v>167</v>
      </c>
      <c r="Q7" s="17" t="s">
        <v>168</v>
      </c>
      <c r="R7" s="17" t="s">
        <v>61</v>
      </c>
      <c r="S7" s="17" t="s">
        <v>57</v>
      </c>
      <c r="T7" s="17" t="s">
        <v>64</v>
      </c>
      <c r="U7" s="17" t="s">
        <v>169</v>
      </c>
      <c r="V7" s="17" t="s">
        <v>66</v>
      </c>
      <c r="W7" s="17" t="s">
        <v>67</v>
      </c>
      <c r="X7" s="17" t="s">
        <v>68</v>
      </c>
    </row>
    <row r="8" s="1" customFormat="1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s="1" customFormat="1" ht="35" customHeight="1" spans="1:24">
      <c r="A9" s="148" t="s">
        <v>171</v>
      </c>
      <c r="B9" s="148" t="s">
        <v>70</v>
      </c>
      <c r="C9" s="148" t="s">
        <v>172</v>
      </c>
      <c r="D9" s="148" t="s">
        <v>173</v>
      </c>
      <c r="E9" s="148" t="s">
        <v>101</v>
      </c>
      <c r="F9" s="148" t="s">
        <v>102</v>
      </c>
      <c r="G9" s="148" t="s">
        <v>174</v>
      </c>
      <c r="H9" s="148" t="s">
        <v>175</v>
      </c>
      <c r="I9" s="77">
        <v>2220000</v>
      </c>
      <c r="J9" s="77">
        <v>2220000</v>
      </c>
      <c r="K9" s="77"/>
      <c r="L9" s="77"/>
      <c r="M9" s="108">
        <v>2220000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s="1" customFormat="1" ht="17.25" customHeight="1" spans="1:24">
      <c r="A10" s="32" t="s">
        <v>143</v>
      </c>
      <c r="B10" s="33"/>
      <c r="C10" s="149"/>
      <c r="D10" s="149"/>
      <c r="E10" s="149"/>
      <c r="F10" s="149"/>
      <c r="G10" s="149"/>
      <c r="H10" s="150"/>
      <c r="I10" s="77">
        <v>2220000</v>
      </c>
      <c r="J10" s="77">
        <v>2220000</v>
      </c>
      <c r="K10" s="77"/>
      <c r="L10" s="77"/>
      <c r="M10" s="108">
        <v>2220000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</sheetData>
  <mergeCells count="31">
    <mergeCell ref="A2:X2"/>
    <mergeCell ref="A3:H3"/>
    <mergeCell ref="I4:X4"/>
    <mergeCell ref="J5:N5"/>
    <mergeCell ref="O5:Q5"/>
    <mergeCell ref="S5:X5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opLeftCell="S1" workbookViewId="0">
      <pane ySplit="1" topLeftCell="A3" activePane="bottomLeft" state="frozen"/>
      <selection/>
      <selection pane="bottomLeft" activeCell="L24" sqref="L24"/>
    </sheetView>
  </sheetViews>
  <sheetFormatPr defaultColWidth="9.14166666666667" defaultRowHeight="14.25" customHeight="1"/>
  <cols>
    <col min="1" max="1" width="14.375" style="1" customWidth="1"/>
    <col min="2" max="2" width="19.7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38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8"/>
      <c r="V1" s="1"/>
      <c r="W1" s="143" t="s">
        <v>176</v>
      </c>
    </row>
    <row r="2" s="1" customFormat="1" ht="46.5" customHeight="1" spans="1:23">
      <c r="A2" s="4" t="str">
        <f>"2025"&amp;"年部门项目支出预算表"</f>
        <v>2025年部门项目支出预算表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"单位名称："&amp;"嵩明县中医医院"</f>
        <v>单位名称：嵩明县中医医院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8"/>
      <c r="V3" s="1"/>
      <c r="W3" s="113" t="s">
        <v>1</v>
      </c>
    </row>
    <row r="4" s="1" customFormat="1" ht="21.75" customHeight="1" spans="1:23">
      <c r="A4" s="9" t="s">
        <v>177</v>
      </c>
      <c r="B4" s="10" t="s">
        <v>155</v>
      </c>
      <c r="C4" s="9" t="s">
        <v>156</v>
      </c>
      <c r="D4" s="9" t="s">
        <v>178</v>
      </c>
      <c r="E4" s="10" t="s">
        <v>157</v>
      </c>
      <c r="F4" s="10" t="s">
        <v>158</v>
      </c>
      <c r="G4" s="10" t="s">
        <v>179</v>
      </c>
      <c r="H4" s="10" t="s">
        <v>180</v>
      </c>
      <c r="I4" s="27" t="s">
        <v>55</v>
      </c>
      <c r="J4" s="11" t="s">
        <v>181</v>
      </c>
      <c r="K4" s="12"/>
      <c r="L4" s="12"/>
      <c r="M4" s="13"/>
      <c r="N4" s="11" t="s">
        <v>163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9" t="s">
        <v>58</v>
      </c>
      <c r="K5" s="140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169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182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20">
        <v>21</v>
      </c>
      <c r="V8" s="35">
        <v>22</v>
      </c>
      <c r="W8" s="20">
        <v>23</v>
      </c>
    </row>
    <row r="9" s="1" customFormat="1" ht="27" customHeight="1" spans="1:23">
      <c r="A9" s="68" t="s">
        <v>173</v>
      </c>
      <c r="B9" s="68" t="s">
        <v>183</v>
      </c>
      <c r="C9" s="68" t="s">
        <v>184</v>
      </c>
      <c r="D9" s="68" t="s">
        <v>70</v>
      </c>
      <c r="E9" s="68" t="s">
        <v>101</v>
      </c>
      <c r="F9" s="68" t="s">
        <v>102</v>
      </c>
      <c r="G9" s="68" t="s">
        <v>174</v>
      </c>
      <c r="H9" s="68" t="s">
        <v>175</v>
      </c>
      <c r="I9" s="77">
        <v>46000000</v>
      </c>
      <c r="J9" s="77"/>
      <c r="K9" s="108"/>
      <c r="L9" s="77"/>
      <c r="M9" s="77"/>
      <c r="N9" s="77"/>
      <c r="O9" s="77"/>
      <c r="P9" s="77"/>
      <c r="Q9" s="77"/>
      <c r="R9" s="77">
        <v>46000000</v>
      </c>
      <c r="S9" s="77">
        <v>46000000</v>
      </c>
      <c r="T9" s="77"/>
      <c r="U9" s="77"/>
      <c r="V9" s="77"/>
      <c r="W9" s="77"/>
    </row>
    <row r="10" s="1" customFormat="1" ht="21.75" customHeight="1" spans="1:23">
      <c r="A10" s="68" t="s">
        <v>185</v>
      </c>
      <c r="B10" s="68" t="s">
        <v>186</v>
      </c>
      <c r="C10" s="68" t="s">
        <v>187</v>
      </c>
      <c r="D10" s="68" t="s">
        <v>70</v>
      </c>
      <c r="E10" s="68" t="s">
        <v>101</v>
      </c>
      <c r="F10" s="68" t="s">
        <v>102</v>
      </c>
      <c r="G10" s="68" t="s">
        <v>188</v>
      </c>
      <c r="H10" s="68" t="s">
        <v>189</v>
      </c>
      <c r="I10" s="77">
        <v>37447000</v>
      </c>
      <c r="J10" s="77"/>
      <c r="K10" s="108"/>
      <c r="L10" s="77"/>
      <c r="M10" s="77"/>
      <c r="N10" s="77"/>
      <c r="O10" s="77"/>
      <c r="P10" s="77"/>
      <c r="Q10" s="77"/>
      <c r="R10" s="77">
        <v>37447000</v>
      </c>
      <c r="S10" s="77">
        <v>37447000</v>
      </c>
      <c r="T10" s="77"/>
      <c r="U10" s="77"/>
      <c r="V10" s="77"/>
      <c r="W10" s="77"/>
    </row>
    <row r="11" s="1" customFormat="1" ht="21.75" customHeight="1" spans="1:23">
      <c r="A11" s="68" t="s">
        <v>185</v>
      </c>
      <c r="B11" s="68" t="s">
        <v>186</v>
      </c>
      <c r="C11" s="68" t="s">
        <v>187</v>
      </c>
      <c r="D11" s="68" t="s">
        <v>70</v>
      </c>
      <c r="E11" s="68" t="s">
        <v>101</v>
      </c>
      <c r="F11" s="68" t="s">
        <v>102</v>
      </c>
      <c r="G11" s="68" t="s">
        <v>190</v>
      </c>
      <c r="H11" s="68" t="s">
        <v>191</v>
      </c>
      <c r="I11" s="77">
        <v>250000</v>
      </c>
      <c r="J11" s="77"/>
      <c r="K11" s="108"/>
      <c r="L11" s="77"/>
      <c r="M11" s="77"/>
      <c r="N11" s="77"/>
      <c r="O11" s="77"/>
      <c r="P11" s="77"/>
      <c r="Q11" s="77"/>
      <c r="R11" s="77">
        <v>250000</v>
      </c>
      <c r="S11" s="77">
        <v>250000</v>
      </c>
      <c r="T11" s="77"/>
      <c r="U11" s="77"/>
      <c r="V11" s="77"/>
      <c r="W11" s="77"/>
    </row>
    <row r="12" s="1" customFormat="1" ht="21.75" customHeight="1" spans="1:23">
      <c r="A12" s="68" t="s">
        <v>185</v>
      </c>
      <c r="B12" s="68" t="s">
        <v>186</v>
      </c>
      <c r="C12" s="68" t="s">
        <v>187</v>
      </c>
      <c r="D12" s="68" t="s">
        <v>70</v>
      </c>
      <c r="E12" s="68" t="s">
        <v>101</v>
      </c>
      <c r="F12" s="68" t="s">
        <v>102</v>
      </c>
      <c r="G12" s="68" t="s">
        <v>192</v>
      </c>
      <c r="H12" s="68" t="s">
        <v>193</v>
      </c>
      <c r="I12" s="77">
        <v>728000</v>
      </c>
      <c r="J12" s="77"/>
      <c r="K12" s="108"/>
      <c r="L12" s="77"/>
      <c r="M12" s="77"/>
      <c r="N12" s="77"/>
      <c r="O12" s="77"/>
      <c r="P12" s="77"/>
      <c r="Q12" s="77"/>
      <c r="R12" s="77">
        <v>728000</v>
      </c>
      <c r="S12" s="77">
        <v>728000</v>
      </c>
      <c r="T12" s="77"/>
      <c r="U12" s="77"/>
      <c r="V12" s="77"/>
      <c r="W12" s="77"/>
    </row>
    <row r="13" s="1" customFormat="1" ht="21.75" customHeight="1" spans="1:23">
      <c r="A13" s="68" t="s">
        <v>185</v>
      </c>
      <c r="B13" s="68" t="s">
        <v>186</v>
      </c>
      <c r="C13" s="68" t="s">
        <v>187</v>
      </c>
      <c r="D13" s="68" t="s">
        <v>70</v>
      </c>
      <c r="E13" s="68" t="s">
        <v>101</v>
      </c>
      <c r="F13" s="68" t="s">
        <v>102</v>
      </c>
      <c r="G13" s="68" t="s">
        <v>194</v>
      </c>
      <c r="H13" s="68" t="s">
        <v>195</v>
      </c>
      <c r="I13" s="77">
        <v>80000</v>
      </c>
      <c r="J13" s="77"/>
      <c r="K13" s="108"/>
      <c r="L13" s="77"/>
      <c r="M13" s="77"/>
      <c r="N13" s="77"/>
      <c r="O13" s="77"/>
      <c r="P13" s="77"/>
      <c r="Q13" s="77"/>
      <c r="R13" s="77">
        <v>80000</v>
      </c>
      <c r="S13" s="77">
        <v>80000</v>
      </c>
      <c r="T13" s="77"/>
      <c r="U13" s="77"/>
      <c r="V13" s="77"/>
      <c r="W13" s="77"/>
    </row>
    <row r="14" s="1" customFormat="1" ht="21.75" customHeight="1" spans="1:23">
      <c r="A14" s="68" t="s">
        <v>185</v>
      </c>
      <c r="B14" s="68" t="s">
        <v>186</v>
      </c>
      <c r="C14" s="68" t="s">
        <v>187</v>
      </c>
      <c r="D14" s="68" t="s">
        <v>70</v>
      </c>
      <c r="E14" s="68" t="s">
        <v>101</v>
      </c>
      <c r="F14" s="68" t="s">
        <v>102</v>
      </c>
      <c r="G14" s="68" t="s">
        <v>196</v>
      </c>
      <c r="H14" s="68" t="s">
        <v>197</v>
      </c>
      <c r="I14" s="77">
        <v>13750000</v>
      </c>
      <c r="J14" s="77"/>
      <c r="K14" s="108"/>
      <c r="L14" s="77"/>
      <c r="M14" s="77"/>
      <c r="N14" s="77"/>
      <c r="O14" s="77"/>
      <c r="P14" s="77"/>
      <c r="Q14" s="77"/>
      <c r="R14" s="77">
        <v>13750000</v>
      </c>
      <c r="S14" s="77">
        <v>13750000</v>
      </c>
      <c r="T14" s="77"/>
      <c r="U14" s="77"/>
      <c r="V14" s="77"/>
      <c r="W14" s="77"/>
    </row>
    <row r="15" s="1" customFormat="1" ht="36" customHeight="1" spans="1:23">
      <c r="A15" s="68" t="s">
        <v>198</v>
      </c>
      <c r="B15" s="68" t="s">
        <v>199</v>
      </c>
      <c r="C15" s="68" t="s">
        <v>200</v>
      </c>
      <c r="D15" s="68" t="s">
        <v>70</v>
      </c>
      <c r="E15" s="68" t="s">
        <v>103</v>
      </c>
      <c r="F15" s="68" t="s">
        <v>104</v>
      </c>
      <c r="G15" s="68" t="s">
        <v>201</v>
      </c>
      <c r="H15" s="68" t="s">
        <v>202</v>
      </c>
      <c r="I15" s="77">
        <v>1075000</v>
      </c>
      <c r="J15" s="77">
        <v>1075000</v>
      </c>
      <c r="K15" s="108">
        <v>1075000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s="1" customFormat="1" ht="21.75" customHeight="1" spans="1:23">
      <c r="A16" s="68" t="s">
        <v>203</v>
      </c>
      <c r="B16" s="68" t="s">
        <v>204</v>
      </c>
      <c r="C16" s="68" t="s">
        <v>205</v>
      </c>
      <c r="D16" s="68" t="s">
        <v>70</v>
      </c>
      <c r="E16" s="68" t="s">
        <v>101</v>
      </c>
      <c r="F16" s="68" t="s">
        <v>102</v>
      </c>
      <c r="G16" s="68" t="s">
        <v>206</v>
      </c>
      <c r="H16" s="68" t="s">
        <v>207</v>
      </c>
      <c r="I16" s="77">
        <v>758000</v>
      </c>
      <c r="J16" s="77"/>
      <c r="K16" s="108"/>
      <c r="L16" s="77"/>
      <c r="M16" s="77"/>
      <c r="N16" s="77"/>
      <c r="O16" s="77"/>
      <c r="P16" s="77"/>
      <c r="Q16" s="77"/>
      <c r="R16" s="77">
        <v>758000</v>
      </c>
      <c r="S16" s="77">
        <v>758000</v>
      </c>
      <c r="T16" s="77"/>
      <c r="U16" s="77"/>
      <c r="V16" s="77"/>
      <c r="W16" s="77"/>
    </row>
    <row r="17" s="1" customFormat="1" ht="21.75" customHeight="1" spans="1:23">
      <c r="A17" s="68" t="s">
        <v>203</v>
      </c>
      <c r="B17" s="68" t="s">
        <v>204</v>
      </c>
      <c r="C17" s="68" t="s">
        <v>205</v>
      </c>
      <c r="D17" s="68" t="s">
        <v>70</v>
      </c>
      <c r="E17" s="68" t="s">
        <v>101</v>
      </c>
      <c r="F17" s="68" t="s">
        <v>102</v>
      </c>
      <c r="G17" s="68" t="s">
        <v>201</v>
      </c>
      <c r="H17" s="68" t="s">
        <v>202</v>
      </c>
      <c r="I17" s="77">
        <v>15637746</v>
      </c>
      <c r="J17" s="77"/>
      <c r="K17" s="108"/>
      <c r="L17" s="77"/>
      <c r="M17" s="77"/>
      <c r="N17" s="77"/>
      <c r="O17" s="77"/>
      <c r="P17" s="77"/>
      <c r="Q17" s="77"/>
      <c r="R17" s="77">
        <v>15637746</v>
      </c>
      <c r="S17" s="77">
        <v>15637746</v>
      </c>
      <c r="T17" s="77"/>
      <c r="U17" s="77"/>
      <c r="V17" s="77"/>
      <c r="W17" s="77"/>
    </row>
    <row r="18" s="1" customFormat="1" ht="21.75" customHeight="1" spans="1:23">
      <c r="A18" s="68" t="s">
        <v>203</v>
      </c>
      <c r="B18" s="68" t="s">
        <v>204</v>
      </c>
      <c r="C18" s="68" t="s">
        <v>205</v>
      </c>
      <c r="D18" s="68" t="s">
        <v>70</v>
      </c>
      <c r="E18" s="68" t="s">
        <v>101</v>
      </c>
      <c r="F18" s="68" t="s">
        <v>102</v>
      </c>
      <c r="G18" s="68" t="s">
        <v>208</v>
      </c>
      <c r="H18" s="68" t="s">
        <v>209</v>
      </c>
      <c r="I18" s="77">
        <v>200000</v>
      </c>
      <c r="J18" s="77"/>
      <c r="K18" s="108"/>
      <c r="L18" s="77"/>
      <c r="M18" s="77"/>
      <c r="N18" s="77"/>
      <c r="O18" s="77"/>
      <c r="P18" s="77"/>
      <c r="Q18" s="77"/>
      <c r="R18" s="77">
        <v>200000</v>
      </c>
      <c r="S18" s="77">
        <v>200000</v>
      </c>
      <c r="T18" s="77"/>
      <c r="U18" s="77"/>
      <c r="V18" s="77"/>
      <c r="W18" s="77"/>
    </row>
    <row r="19" s="1" customFormat="1" ht="21.75" customHeight="1" spans="1:23">
      <c r="A19" s="68" t="s">
        <v>203</v>
      </c>
      <c r="B19" s="68" t="s">
        <v>210</v>
      </c>
      <c r="C19" s="68" t="s">
        <v>211</v>
      </c>
      <c r="D19" s="68" t="s">
        <v>70</v>
      </c>
      <c r="E19" s="68" t="s">
        <v>101</v>
      </c>
      <c r="F19" s="68" t="s">
        <v>102</v>
      </c>
      <c r="G19" s="68" t="s">
        <v>208</v>
      </c>
      <c r="H19" s="68" t="s">
        <v>209</v>
      </c>
      <c r="I19" s="77">
        <v>300000</v>
      </c>
      <c r="J19" s="77"/>
      <c r="K19" s="108"/>
      <c r="L19" s="77"/>
      <c r="M19" s="77"/>
      <c r="N19" s="77"/>
      <c r="O19" s="77"/>
      <c r="P19" s="77"/>
      <c r="Q19" s="77"/>
      <c r="R19" s="77">
        <v>300000</v>
      </c>
      <c r="S19" s="77">
        <v>300000</v>
      </c>
      <c r="T19" s="77"/>
      <c r="U19" s="77"/>
      <c r="V19" s="77"/>
      <c r="W19" s="77"/>
    </row>
    <row r="20" s="1" customFormat="1" ht="18.75" customHeight="1" spans="1:23">
      <c r="A20" s="32" t="s">
        <v>143</v>
      </c>
      <c r="B20" s="33"/>
      <c r="C20" s="33"/>
      <c r="D20" s="33"/>
      <c r="E20" s="33"/>
      <c r="F20" s="33"/>
      <c r="G20" s="33"/>
      <c r="H20" s="34"/>
      <c r="I20" s="77">
        <v>116225746</v>
      </c>
      <c r="J20" s="77">
        <v>1075000</v>
      </c>
      <c r="K20" s="108">
        <v>1075000</v>
      </c>
      <c r="L20" s="77"/>
      <c r="M20" s="77"/>
      <c r="N20" s="77"/>
      <c r="O20" s="77"/>
      <c r="P20" s="77"/>
      <c r="Q20" s="77"/>
      <c r="R20" s="77">
        <v>115150746</v>
      </c>
      <c r="S20" s="77">
        <v>115150746</v>
      </c>
      <c r="T20" s="77"/>
      <c r="U20" s="77"/>
      <c r="V20" s="77"/>
      <c r="W20" s="77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pane ySplit="1" topLeftCell="A12" activePane="bottomLeft" state="frozen"/>
      <selection/>
      <selection pane="bottomLeft" activeCell="B18" sqref="B18:B20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3" t="s">
        <v>212</v>
      </c>
    </row>
    <row r="2" s="1" customFormat="1" ht="39.75" customHeight="1" spans="1:10">
      <c r="A2" s="64" t="str">
        <f>"2025"&amp;"年部门项目支出绩效目标表"</f>
        <v>2025年部门项目支出绩效目标表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">
      <c r="A3" s="5" t="str">
        <f>"单位名称："&amp;"嵩明县中医医院"</f>
        <v>单位名称：嵩明县中医医院</v>
      </c>
    </row>
    <row r="4" s="1" customFormat="1" ht="44.25" customHeight="1" spans="1:10">
      <c r="A4" s="66" t="s">
        <v>156</v>
      </c>
      <c r="B4" s="66" t="s">
        <v>213</v>
      </c>
      <c r="C4" s="66" t="s">
        <v>214</v>
      </c>
      <c r="D4" s="66" t="s">
        <v>215</v>
      </c>
      <c r="E4" s="66" t="s">
        <v>216</v>
      </c>
      <c r="F4" s="67" t="s">
        <v>217</v>
      </c>
      <c r="G4" s="66" t="s">
        <v>218</v>
      </c>
      <c r="H4" s="67" t="s">
        <v>219</v>
      </c>
      <c r="I4" s="67" t="s">
        <v>220</v>
      </c>
      <c r="J4" s="66" t="s">
        <v>221</v>
      </c>
    </row>
    <row r="5" s="1" customFormat="1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5">
        <v>6</v>
      </c>
      <c r="G5" s="136">
        <v>7</v>
      </c>
      <c r="H5" s="35">
        <v>8</v>
      </c>
      <c r="I5" s="35">
        <v>9</v>
      </c>
      <c r="J5" s="136">
        <v>10</v>
      </c>
    </row>
    <row r="6" s="1" customFormat="1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s="1" customFormat="1" ht="42" customHeight="1" spans="1:10">
      <c r="A7" s="137" t="s">
        <v>211</v>
      </c>
      <c r="B7" s="21" t="s">
        <v>222</v>
      </c>
      <c r="C7" s="21" t="s">
        <v>223</v>
      </c>
      <c r="D7" s="21" t="s">
        <v>224</v>
      </c>
      <c r="E7" s="29" t="s">
        <v>225</v>
      </c>
      <c r="F7" s="21" t="s">
        <v>226</v>
      </c>
      <c r="G7" s="29" t="s">
        <v>227</v>
      </c>
      <c r="H7" s="21" t="s">
        <v>228</v>
      </c>
      <c r="I7" s="21" t="s">
        <v>229</v>
      </c>
      <c r="J7" s="29" t="s">
        <v>230</v>
      </c>
    </row>
    <row r="8" s="1" customFormat="1" ht="42" customHeight="1" spans="1:10">
      <c r="A8" s="137" t="s">
        <v>211</v>
      </c>
      <c r="B8" s="21" t="s">
        <v>222</v>
      </c>
      <c r="C8" s="21" t="s">
        <v>231</v>
      </c>
      <c r="D8" s="21" t="s">
        <v>232</v>
      </c>
      <c r="E8" s="29" t="s">
        <v>233</v>
      </c>
      <c r="F8" s="21" t="s">
        <v>226</v>
      </c>
      <c r="G8" s="29" t="s">
        <v>85</v>
      </c>
      <c r="H8" s="21" t="s">
        <v>234</v>
      </c>
      <c r="I8" s="21" t="s">
        <v>229</v>
      </c>
      <c r="J8" s="29" t="s">
        <v>235</v>
      </c>
    </row>
    <row r="9" s="1" customFormat="1" ht="42" customHeight="1" spans="1:10">
      <c r="A9" s="137" t="s">
        <v>211</v>
      </c>
      <c r="B9" s="21" t="s">
        <v>222</v>
      </c>
      <c r="C9" s="21" t="s">
        <v>236</v>
      </c>
      <c r="D9" s="21" t="s">
        <v>237</v>
      </c>
      <c r="E9" s="29" t="s">
        <v>238</v>
      </c>
      <c r="F9" s="21" t="s">
        <v>239</v>
      </c>
      <c r="G9" s="29" t="s">
        <v>240</v>
      </c>
      <c r="H9" s="21" t="s">
        <v>228</v>
      </c>
      <c r="I9" s="21" t="s">
        <v>229</v>
      </c>
      <c r="J9" s="29" t="s">
        <v>241</v>
      </c>
    </row>
    <row r="10" s="1" customFormat="1" ht="42" customHeight="1" spans="1:10">
      <c r="A10" s="137" t="s">
        <v>187</v>
      </c>
      <c r="B10" s="21" t="s">
        <v>242</v>
      </c>
      <c r="C10" s="21" t="s">
        <v>223</v>
      </c>
      <c r="D10" s="21" t="s">
        <v>243</v>
      </c>
      <c r="E10" s="29" t="s">
        <v>244</v>
      </c>
      <c r="F10" s="21" t="s">
        <v>239</v>
      </c>
      <c r="G10" s="29" t="s">
        <v>245</v>
      </c>
      <c r="H10" s="21" t="s">
        <v>246</v>
      </c>
      <c r="I10" s="21" t="s">
        <v>229</v>
      </c>
      <c r="J10" s="29" t="s">
        <v>244</v>
      </c>
    </row>
    <row r="11" s="1" customFormat="1" ht="42" customHeight="1" spans="1:10">
      <c r="A11" s="137" t="s">
        <v>187</v>
      </c>
      <c r="B11" s="21" t="s">
        <v>242</v>
      </c>
      <c r="C11" s="21" t="s">
        <v>231</v>
      </c>
      <c r="D11" s="21" t="s">
        <v>247</v>
      </c>
      <c r="E11" s="29" t="s">
        <v>248</v>
      </c>
      <c r="F11" s="21" t="s">
        <v>226</v>
      </c>
      <c r="G11" s="29" t="s">
        <v>249</v>
      </c>
      <c r="H11" s="21" t="s">
        <v>228</v>
      </c>
      <c r="I11" s="21" t="s">
        <v>250</v>
      </c>
      <c r="J11" s="29" t="s">
        <v>248</v>
      </c>
    </row>
    <row r="12" s="1" customFormat="1" ht="42" customHeight="1" spans="1:10">
      <c r="A12" s="137" t="s">
        <v>187</v>
      </c>
      <c r="B12" s="21" t="s">
        <v>242</v>
      </c>
      <c r="C12" s="21" t="s">
        <v>236</v>
      </c>
      <c r="D12" s="21" t="s">
        <v>237</v>
      </c>
      <c r="E12" s="29" t="s">
        <v>238</v>
      </c>
      <c r="F12" s="21" t="s">
        <v>239</v>
      </c>
      <c r="G12" s="29" t="s">
        <v>251</v>
      </c>
      <c r="H12" s="21" t="s">
        <v>228</v>
      </c>
      <c r="I12" s="21" t="s">
        <v>229</v>
      </c>
      <c r="J12" s="29" t="s">
        <v>252</v>
      </c>
    </row>
    <row r="13" s="1" customFormat="1" ht="42" customHeight="1" spans="1:10">
      <c r="A13" s="137" t="s">
        <v>205</v>
      </c>
      <c r="B13" s="21" t="s">
        <v>253</v>
      </c>
      <c r="C13" s="21" t="s">
        <v>223</v>
      </c>
      <c r="D13" s="21" t="s">
        <v>224</v>
      </c>
      <c r="E13" s="29" t="s">
        <v>225</v>
      </c>
      <c r="F13" s="21" t="s">
        <v>226</v>
      </c>
      <c r="G13" s="29" t="s">
        <v>227</v>
      </c>
      <c r="H13" s="21" t="s">
        <v>228</v>
      </c>
      <c r="I13" s="21" t="s">
        <v>229</v>
      </c>
      <c r="J13" s="29" t="s">
        <v>230</v>
      </c>
    </row>
    <row r="14" s="1" customFormat="1" ht="42" customHeight="1" spans="1:10">
      <c r="A14" s="137" t="s">
        <v>205</v>
      </c>
      <c r="B14" s="21" t="s">
        <v>253</v>
      </c>
      <c r="C14" s="21" t="s">
        <v>223</v>
      </c>
      <c r="D14" s="21" t="s">
        <v>224</v>
      </c>
      <c r="E14" s="29" t="s">
        <v>254</v>
      </c>
      <c r="F14" s="21" t="s">
        <v>239</v>
      </c>
      <c r="G14" s="29" t="s">
        <v>255</v>
      </c>
      <c r="H14" s="21" t="s">
        <v>228</v>
      </c>
      <c r="I14" s="21" t="s">
        <v>229</v>
      </c>
      <c r="J14" s="29" t="s">
        <v>256</v>
      </c>
    </row>
    <row r="15" s="1" customFormat="1" ht="42" customHeight="1" spans="1:10">
      <c r="A15" s="137" t="s">
        <v>205</v>
      </c>
      <c r="B15" s="21" t="s">
        <v>253</v>
      </c>
      <c r="C15" s="21" t="s">
        <v>223</v>
      </c>
      <c r="D15" s="21" t="s">
        <v>257</v>
      </c>
      <c r="E15" s="29" t="s">
        <v>258</v>
      </c>
      <c r="F15" s="21" t="s">
        <v>226</v>
      </c>
      <c r="G15" s="29" t="s">
        <v>227</v>
      </c>
      <c r="H15" s="21" t="s">
        <v>228</v>
      </c>
      <c r="I15" s="21" t="s">
        <v>229</v>
      </c>
      <c r="J15" s="29" t="s">
        <v>259</v>
      </c>
    </row>
    <row r="16" s="1" customFormat="1" ht="42" customHeight="1" spans="1:10">
      <c r="A16" s="137" t="s">
        <v>205</v>
      </c>
      <c r="B16" s="21" t="s">
        <v>253</v>
      </c>
      <c r="C16" s="21" t="s">
        <v>231</v>
      </c>
      <c r="D16" s="21" t="s">
        <v>232</v>
      </c>
      <c r="E16" s="29" t="s">
        <v>233</v>
      </c>
      <c r="F16" s="21" t="s">
        <v>226</v>
      </c>
      <c r="G16" s="29" t="s">
        <v>85</v>
      </c>
      <c r="H16" s="21" t="s">
        <v>234</v>
      </c>
      <c r="I16" s="21" t="s">
        <v>229</v>
      </c>
      <c r="J16" s="29" t="s">
        <v>235</v>
      </c>
    </row>
    <row r="17" s="1" customFormat="1" ht="42" customHeight="1" spans="1:10">
      <c r="A17" s="137" t="s">
        <v>205</v>
      </c>
      <c r="B17" s="21" t="s">
        <v>253</v>
      </c>
      <c r="C17" s="21" t="s">
        <v>236</v>
      </c>
      <c r="D17" s="21" t="s">
        <v>237</v>
      </c>
      <c r="E17" s="29" t="s">
        <v>238</v>
      </c>
      <c r="F17" s="21" t="s">
        <v>239</v>
      </c>
      <c r="G17" s="29" t="s">
        <v>251</v>
      </c>
      <c r="H17" s="21" t="s">
        <v>228</v>
      </c>
      <c r="I17" s="21" t="s">
        <v>229</v>
      </c>
      <c r="J17" s="29" t="s">
        <v>260</v>
      </c>
    </row>
    <row r="18" s="1" customFormat="1" ht="42" customHeight="1" spans="1:10">
      <c r="A18" s="137" t="s">
        <v>184</v>
      </c>
      <c r="B18" s="21" t="s">
        <v>261</v>
      </c>
      <c r="C18" s="21" t="s">
        <v>223</v>
      </c>
      <c r="D18" s="21" t="s">
        <v>243</v>
      </c>
      <c r="E18" s="29" t="s">
        <v>262</v>
      </c>
      <c r="F18" s="21" t="s">
        <v>239</v>
      </c>
      <c r="G18" s="29" t="s">
        <v>245</v>
      </c>
      <c r="H18" s="21" t="s">
        <v>246</v>
      </c>
      <c r="I18" s="21" t="s">
        <v>229</v>
      </c>
      <c r="J18" s="29" t="s">
        <v>262</v>
      </c>
    </row>
    <row r="19" s="1" customFormat="1" ht="42" customHeight="1" spans="1:10">
      <c r="A19" s="137" t="s">
        <v>184</v>
      </c>
      <c r="B19" s="21" t="s">
        <v>184</v>
      </c>
      <c r="C19" s="21" t="s">
        <v>231</v>
      </c>
      <c r="D19" s="21" t="s">
        <v>247</v>
      </c>
      <c r="E19" s="29" t="s">
        <v>263</v>
      </c>
      <c r="F19" s="21" t="s">
        <v>226</v>
      </c>
      <c r="G19" s="29" t="s">
        <v>264</v>
      </c>
      <c r="H19" s="21"/>
      <c r="I19" s="21" t="s">
        <v>250</v>
      </c>
      <c r="J19" s="29" t="s">
        <v>265</v>
      </c>
    </row>
    <row r="20" s="1" customFormat="1" ht="42" customHeight="1" spans="1:10">
      <c r="A20" s="137" t="s">
        <v>184</v>
      </c>
      <c r="B20" s="21" t="s">
        <v>184</v>
      </c>
      <c r="C20" s="21" t="s">
        <v>236</v>
      </c>
      <c r="D20" s="21" t="s">
        <v>237</v>
      </c>
      <c r="E20" s="29" t="s">
        <v>266</v>
      </c>
      <c r="F20" s="21" t="s">
        <v>239</v>
      </c>
      <c r="G20" s="29" t="s">
        <v>251</v>
      </c>
      <c r="H20" s="21" t="s">
        <v>228</v>
      </c>
      <c r="I20" s="21" t="s">
        <v>229</v>
      </c>
      <c r="J20" s="29" t="s">
        <v>252</v>
      </c>
    </row>
    <row r="21" s="1" customFormat="1" ht="42" customHeight="1" spans="1:10">
      <c r="A21" s="137" t="s">
        <v>200</v>
      </c>
      <c r="B21" s="21" t="s">
        <v>267</v>
      </c>
      <c r="C21" s="21" t="s">
        <v>223</v>
      </c>
      <c r="D21" s="21" t="s">
        <v>243</v>
      </c>
      <c r="E21" s="29" t="s">
        <v>268</v>
      </c>
      <c r="F21" s="21" t="s">
        <v>226</v>
      </c>
      <c r="G21" s="29" t="s">
        <v>84</v>
      </c>
      <c r="H21" s="21" t="s">
        <v>269</v>
      </c>
      <c r="I21" s="21" t="s">
        <v>229</v>
      </c>
      <c r="J21" s="29" t="s">
        <v>270</v>
      </c>
    </row>
    <row r="22" s="1" customFormat="1" ht="42" customHeight="1" spans="1:10">
      <c r="A22" s="137" t="s">
        <v>200</v>
      </c>
      <c r="B22" s="21" t="s">
        <v>267</v>
      </c>
      <c r="C22" s="21" t="s">
        <v>223</v>
      </c>
      <c r="D22" s="21" t="s">
        <v>224</v>
      </c>
      <c r="E22" s="29" t="s">
        <v>271</v>
      </c>
      <c r="F22" s="21" t="s">
        <v>239</v>
      </c>
      <c r="G22" s="29" t="s">
        <v>240</v>
      </c>
      <c r="H22" s="21" t="s">
        <v>228</v>
      </c>
      <c r="I22" s="21" t="s">
        <v>229</v>
      </c>
      <c r="J22" s="29" t="s">
        <v>272</v>
      </c>
    </row>
    <row r="23" s="1" customFormat="1" ht="42" customHeight="1" spans="1:10">
      <c r="A23" s="137" t="s">
        <v>200</v>
      </c>
      <c r="B23" s="21" t="s">
        <v>267</v>
      </c>
      <c r="C23" s="21" t="s">
        <v>223</v>
      </c>
      <c r="D23" s="21" t="s">
        <v>257</v>
      </c>
      <c r="E23" s="29" t="s">
        <v>273</v>
      </c>
      <c r="F23" s="21" t="s">
        <v>226</v>
      </c>
      <c r="G23" s="29" t="s">
        <v>227</v>
      </c>
      <c r="H23" s="21" t="s">
        <v>228</v>
      </c>
      <c r="I23" s="21" t="s">
        <v>229</v>
      </c>
      <c r="J23" s="29" t="s">
        <v>274</v>
      </c>
    </row>
    <row r="24" s="1" customFormat="1" ht="42" customHeight="1" spans="1:10">
      <c r="A24" s="137" t="s">
        <v>200</v>
      </c>
      <c r="B24" s="21" t="s">
        <v>267</v>
      </c>
      <c r="C24" s="21" t="s">
        <v>231</v>
      </c>
      <c r="D24" s="21" t="s">
        <v>247</v>
      </c>
      <c r="E24" s="29" t="s">
        <v>275</v>
      </c>
      <c r="F24" s="21" t="s">
        <v>226</v>
      </c>
      <c r="G24" s="29" t="s">
        <v>276</v>
      </c>
      <c r="H24" s="21" t="s">
        <v>277</v>
      </c>
      <c r="I24" s="21" t="s">
        <v>250</v>
      </c>
      <c r="J24" s="29" t="s">
        <v>278</v>
      </c>
    </row>
    <row r="25" s="1" customFormat="1" ht="42" customHeight="1" spans="1:10">
      <c r="A25" s="137" t="s">
        <v>200</v>
      </c>
      <c r="B25" s="21" t="s">
        <v>267</v>
      </c>
      <c r="C25" s="21" t="s">
        <v>236</v>
      </c>
      <c r="D25" s="21" t="s">
        <v>237</v>
      </c>
      <c r="E25" s="29" t="s">
        <v>279</v>
      </c>
      <c r="F25" s="21" t="s">
        <v>239</v>
      </c>
      <c r="G25" s="29" t="s">
        <v>240</v>
      </c>
      <c r="H25" s="21" t="s">
        <v>228</v>
      </c>
      <c r="I25" s="21" t="s">
        <v>229</v>
      </c>
      <c r="J25" s="29" t="s">
        <v>241</v>
      </c>
    </row>
  </sheetData>
  <mergeCells count="12">
    <mergeCell ref="A2:J2"/>
    <mergeCell ref="A3:H3"/>
    <mergeCell ref="A7:A9"/>
    <mergeCell ref="A10:A12"/>
    <mergeCell ref="A13:A17"/>
    <mergeCell ref="A18:A20"/>
    <mergeCell ref="A21:A25"/>
    <mergeCell ref="B7:B9"/>
    <mergeCell ref="B10:B12"/>
    <mergeCell ref="B13:B17"/>
    <mergeCell ref="B18:B20"/>
    <mergeCell ref="B21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CWK02</cp:lastModifiedBy>
  <dcterms:created xsi:type="dcterms:W3CDTF">2025-02-06T07:09:00Z</dcterms:created>
  <dcterms:modified xsi:type="dcterms:W3CDTF">2025-04-21T00:11:39Z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2052-12.1.0.20784</vt:lpwstr>
  </property>
</Properties>
</file>