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00" windowHeight="7935" tabRatio="722" firstSheet="5" activeTab="6"/>
  </bookViews>
  <sheets>
    <sheet name="封面" sheetId="35" r:id="rId1"/>
    <sheet name="目录" sheetId="34" r:id="rId2"/>
    <sheet name="1-1嵩明县一般公共预算收入情况表" sheetId="1" r:id="rId3"/>
    <sheet name="1-2嵩明县一般公共预算支出情况表" sheetId="2" r:id="rId4"/>
    <sheet name="1-3嵩明县本级一般公共预算收入情况表" sheetId="3" r:id="rId5"/>
    <sheet name="1-4嵩明县本级一般公共预算支出情况表（公开到项级）" sheetId="4" r:id="rId6"/>
    <sheet name="1-5嵩明县一般公共预算基本支出情况表（公开到款级）" sheetId="5" r:id="rId7"/>
    <sheet name="1-6嵩明县一般公共预算支出表（州、市对下转移支付项目）" sheetId="6" r:id="rId8"/>
    <sheet name="1-7嵩明县分地区税收返还和转移支付预算表" sheetId="7" r:id="rId9"/>
    <sheet name="1-8嵩明县“三公”经费预算财政拨款情况统计表" sheetId="8" r:id="rId10"/>
    <sheet name="2-1嵩明县政府性基金预算收入情况表" sheetId="9" r:id="rId11"/>
    <sheet name="2-2嵩明县政府性基金预算支出情况表" sheetId="10" r:id="rId12"/>
    <sheet name="2-3嵩明县本级政府性基金预算收入情况表" sheetId="11" r:id="rId13"/>
    <sheet name="2-4嵩明县本级政府性基金预算支出情况表（公开到项级）" sheetId="12" r:id="rId14"/>
    <sheet name="2-5本级政府性基金支出表（州、市对下转移支付）" sheetId="13" r:id="rId15"/>
    <sheet name="3-1嵩明县国有资本经营收入预算情况表" sheetId="14" r:id="rId16"/>
    <sheet name="3-2嵩明县国有资本经营支出预算情况表" sheetId="15" r:id="rId17"/>
    <sheet name="3-3嵩明县本级国有资本经营收入预算情况表" sheetId="16" r:id="rId18"/>
    <sheet name="3-4嵩明县本级国有资本经营支出预算情况表（公开到项级）" sheetId="17" r:id="rId19"/>
    <sheet name="3-5 嵩明县国有资本经营预算转移支付表 （分地区）" sheetId="18" r:id="rId20"/>
    <sheet name="3-6 国有资本经营预算转移支付表（分项目）" sheetId="19" r:id="rId21"/>
    <sheet name="4-1嵩明县社会保险基金收入预算情况表" sheetId="20" r:id="rId22"/>
    <sheet name="4-2嵩明县社会保险基金支出预算情况表" sheetId="21" r:id="rId23"/>
    <sheet name="4-3嵩明县本级社会保险基金收入预算情况表" sheetId="22" r:id="rId24"/>
    <sheet name="4-4嵩明县本级社会保险基金支出预算情况表" sheetId="23" r:id="rId25"/>
    <sheet name="5-1  嵩明县 2019年地方政府债务限额及余额预算情况表" sheetId="24" r:id="rId26"/>
    <sheet name="5-2  嵩明县2019年地方政府一般债务余额情况表" sheetId="25" r:id="rId27"/>
    <sheet name="5-3 嵩明县 本级2019年地方政府一般债务余额情况表" sheetId="26" r:id="rId28"/>
    <sheet name="5-4 嵩明县2019年地方政府专项债务余额情况表" sheetId="27" r:id="rId29"/>
    <sheet name="5-5 嵩明县本级2019年地方政府专项债务余额情况表（本级）" sheetId="28" r:id="rId30"/>
    <sheet name="5-6 嵩明县地方政府债券发行及还本付息情况表" sheetId="29" r:id="rId31"/>
    <sheet name="5-72020年本级政府专项债务限额和余额情况表" sheetId="30" r:id="rId32"/>
    <sheet name="5-82020年年初新增地方政府债券资金安排表" sheetId="31" r:id="rId33"/>
    <sheet name="6-1嵩明县重大政策和重点项目绩效目标表" sheetId="32" r:id="rId34"/>
    <sheet name="6-2嵩明县重点工作情况解释说明汇总表" sheetId="33" r:id="rId35"/>
  </sheets>
  <externalReferences>
    <externalReference r:id="rId36"/>
    <externalReference r:id="rId37"/>
    <externalReference r:id="rId38"/>
  </externalReferences>
  <definedNames>
    <definedName name="_xlnm._FilterDatabase" localSheetId="2" hidden="1">'1-1嵩明县一般公共预算收入情况表'!$A$4:$E$41</definedName>
    <definedName name="_xlnm._FilterDatabase" localSheetId="3" hidden="1">'1-2嵩明县一般公共预算支出情况表'!$A$3:$F$39</definedName>
    <definedName name="_xlnm._FilterDatabase" localSheetId="4" hidden="1">'1-3嵩明县本级一般公共预算收入情况表'!$A$3:$D$37</definedName>
    <definedName name="_xlnm._FilterDatabase" localSheetId="5" hidden="1">'1-4嵩明县本级一般公共预算支出情况表（公开到项级）'!$A$3:$D$1317</definedName>
    <definedName name="_xlnm._FilterDatabase" localSheetId="6" hidden="1">'1-5嵩明县一般公共预算基本支出情况表（公开到款级）'!$A$3:$B$35</definedName>
    <definedName name="_xlnm._FilterDatabase" localSheetId="7" hidden="1">'1-6嵩明县一般公共预算支出表（州、市对下转移支付项目）'!$A$3:$B$42</definedName>
    <definedName name="_xlnm._FilterDatabase" localSheetId="10" hidden="1">'2-1嵩明县政府性基金预算收入情况表'!$A$3:$D$33</definedName>
    <definedName name="_xlnm._FilterDatabase" localSheetId="11" hidden="1">'2-2嵩明县政府性基金预算支出情况表'!$A$3:$D$48</definedName>
    <definedName name="_xlnm._FilterDatabase" localSheetId="12" hidden="1">'2-3嵩明县本级政府性基金预算收入情况表'!$A$3:$D$29</definedName>
    <definedName name="_xlnm._FilterDatabase" localSheetId="13" hidden="1">'2-4嵩明县本级政府性基金预算支出情况表（公开到项级）'!$A$3:$D$56</definedName>
    <definedName name="_xlnm._FilterDatabase" localSheetId="14" hidden="1">'2-5本级政府性基金支出表（州、市对下转移支付）'!$A$3:$D$10</definedName>
    <definedName name="_xlnm._FilterDatabase" localSheetId="15" hidden="1">'3-1嵩明县国有资本经营收入预算情况表'!$A$3:$D$37</definedName>
    <definedName name="_xlnm._FilterDatabase" localSheetId="16" hidden="1">'3-2嵩明县国有资本经营支出预算情况表'!$A$3:$D$25</definedName>
    <definedName name="_xlnm._FilterDatabase" localSheetId="17" hidden="1">'3-3嵩明县本级国有资本经营收入预算情况表'!$A$3:$D$23</definedName>
    <definedName name="_xlnm._FilterDatabase" localSheetId="18" hidden="1">'3-4嵩明县本级国有资本经营支出预算情况表（公开到项级）'!$A$3:$D$16</definedName>
    <definedName name="_xlnm._FilterDatabase" localSheetId="21" hidden="1">'4-1嵩明县社会保险基金收入预算情况表'!$A$3:$D$41</definedName>
    <definedName name="_xlnm._FilterDatabase" localSheetId="22" hidden="1">'4-2嵩明县社会保险基金支出预算情况表'!$A$3:$D$24</definedName>
    <definedName name="_xlnm._FilterDatabase" localSheetId="23" hidden="1">'4-3嵩明县本级社会保险基金收入预算情况表'!$A$3:$D$34</definedName>
    <definedName name="_xlnm._FilterDatabase" localSheetId="24" hidden="1">'4-4嵩明县本级社会保险基金支出预算情况表'!$A$3:$D$20</definedName>
    <definedName name="_lst_r_地方财政预算表2015年全省汇总_10_科目编码名称" localSheetId="21">[1]_ESList!$A$1:$A$27</definedName>
    <definedName name="_lst_r_地方财政预算表2015年全省汇总_10_科目编码名称" localSheetId="22">[1]_ESList!$A$1:$A$27</definedName>
    <definedName name="_lst_r_地方财政预算表2015年全省汇总_10_科目编码名称" localSheetId="23">[1]_ESList!$A$1:$A$27</definedName>
    <definedName name="_lst_r_地方财政预算表2015年全省汇总_10_科目编码名称" localSheetId="24">[1]_ESList!$A$1:$A$27</definedName>
    <definedName name="_lst_r_地方财政预算表2015年全省汇总_10_科目编码名称">[2]_ESList!$A$1:$A$27</definedName>
    <definedName name="_xlnm.Print_Area" localSheetId="3">'1-2嵩明县一般公共预算支出情况表'!$A$1:$D$39</definedName>
    <definedName name="_xlnm.Print_Area" localSheetId="4">'1-3嵩明县本级一般公共预算收入情况表'!$A$1:$D$37</definedName>
    <definedName name="_xlnm.Print_Area" localSheetId="5">'1-4嵩明县本级一般公共预算支出情况表（公开到项级）'!$A$1:$D$1317</definedName>
    <definedName name="_xlnm.Print_Area" localSheetId="6">'1-5嵩明县一般公共预算基本支出情况表（公开到款级）'!$A$1:$B$35</definedName>
    <definedName name="_xlnm.Print_Area" localSheetId="7">'1-6嵩明县一般公共预算支出表（州、市对下转移支付项目）'!$A$1:$B$42</definedName>
    <definedName name="_xlnm.Print_Area" localSheetId="8">'1-7嵩明县分地区税收返还和转移支付预算表'!$A$1:$E$7</definedName>
    <definedName name="_xlnm.Print_Area" localSheetId="10">'2-1嵩明县政府性基金预算收入情况表'!$A$1:$D$33</definedName>
    <definedName name="_xlnm.Print_Area" localSheetId="11">'2-2嵩明县政府性基金预算支出情况表'!$A$1:$D$48</definedName>
    <definedName name="_xlnm.Print_Area" localSheetId="12">'2-3嵩明县本级政府性基金预算收入情况表'!$A$1:$D$29</definedName>
    <definedName name="_xlnm.Print_Area" localSheetId="13">'2-4嵩明县本级政府性基金预算支出情况表（公开到项级）'!$A$1:$D$56</definedName>
    <definedName name="_xlnm.Print_Area" localSheetId="14">'2-5本级政府性基金支出表（州、市对下转移支付）'!$A$1:$D$10</definedName>
    <definedName name="_xlnm.Print_Area" localSheetId="15">'3-1嵩明县国有资本经营收入预算情况表'!$A$1:$D$37</definedName>
    <definedName name="_xlnm.Print_Area" localSheetId="16">'3-2嵩明县国有资本经营支出预算情况表'!$A$1:$D$25</definedName>
    <definedName name="_xlnm.Print_Area" localSheetId="17">'3-3嵩明县本级国有资本经营收入预算情况表'!$A$1:$D$23</definedName>
    <definedName name="_xlnm.Print_Area" localSheetId="18">'3-4嵩明县本级国有资本经营支出预算情况表（公开到项级）'!$A$1:$D$16</definedName>
    <definedName name="_xlnm.Print_Area" localSheetId="21">'4-1嵩明县社会保险基金收入预算情况表'!$A$1:$D$41</definedName>
    <definedName name="_xlnm.Print_Area" localSheetId="22">'4-2嵩明县社会保险基金支出预算情况表'!$A$1:$D$24</definedName>
    <definedName name="_xlnm.Print_Area" localSheetId="23">'4-3嵩明县本级社会保险基金收入预算情况表'!$A$1:$D$34</definedName>
    <definedName name="_xlnm.Print_Area" localSheetId="24">'4-4嵩明县本级社会保险基金支出预算情况表'!$A$1:$D$20</definedName>
    <definedName name="_xlnm.Print_Area" localSheetId="33">'6-1嵩明县重大政策和重点项目绩效目标表'!#REF!</definedName>
    <definedName name="_xlnm.Print_Titles" localSheetId="2">'1-1嵩明县一般公共预算收入情况表'!$2:$4</definedName>
    <definedName name="_xlnm.Print_Titles" localSheetId="3">'1-2嵩明县一般公共预算支出情况表'!$1:$3</definedName>
    <definedName name="_xlnm.Print_Titles" localSheetId="4">'1-3嵩明县本级一般公共预算收入情况表'!$1:$3</definedName>
    <definedName name="_xlnm.Print_Titles" localSheetId="5">'1-4嵩明县本级一般公共预算支出情况表（公开到项级）'!$1:$3</definedName>
    <definedName name="_xlnm.Print_Titles" localSheetId="6">'1-5嵩明县一般公共预算基本支出情况表（公开到款级）'!$1:$3</definedName>
    <definedName name="_xlnm.Print_Titles" localSheetId="7">'1-6嵩明县一般公共预算支出表（州、市对下转移支付项目）'!$1:$3</definedName>
    <definedName name="_xlnm.Print_Titles" localSheetId="8">'1-7嵩明县分地区税收返还和转移支付预算表'!$1:$3</definedName>
    <definedName name="_xlnm.Print_Titles" localSheetId="10">'2-1嵩明县政府性基金预算收入情况表'!$1:$3</definedName>
    <definedName name="_xlnm.Print_Titles" localSheetId="11">'2-2嵩明县政府性基金预算支出情况表'!$1:$3</definedName>
    <definedName name="_xlnm.Print_Titles" localSheetId="12">'2-3嵩明县本级政府性基金预算收入情况表'!$1:$3</definedName>
    <definedName name="_xlnm.Print_Titles" localSheetId="13">'2-4嵩明县本级政府性基金预算支出情况表（公开到项级）'!$1:$3</definedName>
    <definedName name="_xlnm.Print_Titles" localSheetId="14">'2-5本级政府性基金支出表（州、市对下转移支付）'!$1:$3</definedName>
    <definedName name="_xlnm.Print_Titles" localSheetId="15">'3-1嵩明县国有资本经营收入预算情况表'!$1:$3</definedName>
    <definedName name="_xlnm.Print_Titles" localSheetId="16">'3-2嵩明县国有资本经营支出预算情况表'!$1:$3</definedName>
    <definedName name="_xlnm.Print_Titles" localSheetId="17">'3-3嵩明县本级国有资本经营收入预算情况表'!$1:$3</definedName>
    <definedName name="_xlnm.Print_Titles" localSheetId="21">'4-1嵩明县社会保险基金收入预算情况表'!$1:$3</definedName>
    <definedName name="_xlnm.Print_Titles" localSheetId="23">'4-3嵩明县本级社会保险基金收入预算情况表'!$1:$3</definedName>
    <definedName name="专项收入年初预算数" localSheetId="3">#REF!</definedName>
    <definedName name="专项收入年初预算数" localSheetId="9">#REF!</definedName>
    <definedName name="专项收入年初预算数" localSheetId="14">#REF!</definedName>
    <definedName name="专项收入年初预算数" localSheetId="21">#REF!</definedName>
    <definedName name="专项收入年初预算数" localSheetId="22">#REF!</definedName>
    <definedName name="专项收入年初预算数" localSheetId="23">#REF!</definedName>
    <definedName name="专项收入年初预算数" localSheetId="24">#REF!</definedName>
    <definedName name="专项收入年初预算数" localSheetId="25">#REF!</definedName>
    <definedName name="专项收入年初预算数" localSheetId="26">#REF!</definedName>
    <definedName name="专项收入年初预算数" localSheetId="27">#REF!</definedName>
    <definedName name="专项收入年初预算数" localSheetId="28">#REF!</definedName>
    <definedName name="专项收入年初预算数" localSheetId="29">#REF!</definedName>
    <definedName name="专项收入年初预算数" localSheetId="30">#REF!</definedName>
    <definedName name="专项收入年初预算数" localSheetId="31">#REF!</definedName>
    <definedName name="专项收入年初预算数" localSheetId="32">#REF!</definedName>
    <definedName name="专项收入年初预算数" localSheetId="33">#REF!</definedName>
    <definedName name="专项收入年初预算数" localSheetId="34">#REF!</definedName>
    <definedName name="专项收入年初预算数">#REF!</definedName>
    <definedName name="专项收入全年预计数" localSheetId="3">#REF!</definedName>
    <definedName name="专项收入全年预计数" localSheetId="9">#REF!</definedName>
    <definedName name="专项收入全年预计数" localSheetId="14">#REF!</definedName>
    <definedName name="专项收入全年预计数" localSheetId="21">#REF!</definedName>
    <definedName name="专项收入全年预计数" localSheetId="22">#REF!</definedName>
    <definedName name="专项收入全年预计数" localSheetId="23">#REF!</definedName>
    <definedName name="专项收入全年预计数" localSheetId="24">#REF!</definedName>
    <definedName name="专项收入全年预计数" localSheetId="25">#REF!</definedName>
    <definedName name="专项收入全年预计数" localSheetId="26">#REF!</definedName>
    <definedName name="专项收入全年预计数" localSheetId="27">#REF!</definedName>
    <definedName name="专项收入全年预计数" localSheetId="28">#REF!</definedName>
    <definedName name="专项收入全年预计数" localSheetId="29">#REF!</definedName>
    <definedName name="专项收入全年预计数" localSheetId="30">#REF!</definedName>
    <definedName name="专项收入全年预计数" localSheetId="31">#REF!</definedName>
    <definedName name="专项收入全年预计数" localSheetId="32">#REF!</definedName>
    <definedName name="专项收入全年预计数" localSheetId="33">#REF!</definedName>
    <definedName name="专项收入全年预计数" localSheetId="34">#REF!</definedName>
    <definedName name="专项收入全年预计数">#REF!</definedName>
  </definedNames>
  <calcPr calcId="144525" concurrentCalc="0"/>
</workbook>
</file>

<file path=xl/sharedStrings.xml><?xml version="1.0" encoding="utf-8"?>
<sst xmlns="http://schemas.openxmlformats.org/spreadsheetml/2006/main" count="2957" uniqueCount="1784">
  <si>
    <t>嵩明县2020年政府预算公开情况表</t>
  </si>
  <si>
    <t>1-1嵩明县一般公共预算收入情况表</t>
  </si>
  <si>
    <t>1-2嵩明县一般公共预算支出情况表</t>
  </si>
  <si>
    <t>1-3嵩明县本级一般公共预算收入情况表</t>
  </si>
  <si>
    <t>1-4嵩明县本级一般公共预算支出情况表（公开到项级）</t>
  </si>
  <si>
    <t>1-5嵩明县一般公共预算基本支出情况表（公开到款级）</t>
  </si>
  <si>
    <t>1-6嵩明县一般公共预算支出表（州、市对下转移支付项目）</t>
  </si>
  <si>
    <t>1-7嵩明县分地区税收返还和转移支付预算表</t>
  </si>
  <si>
    <t>1-8嵩明县“三公”经费预算财政拨款情况统计表</t>
  </si>
  <si>
    <t>2-1嵩明县政府性基金预算收入情况表</t>
  </si>
  <si>
    <t>2-2嵩明县政府性基金预算支出情况表</t>
  </si>
  <si>
    <t>2-3嵩明县本级政府性基金预算收入情况表</t>
  </si>
  <si>
    <t>2-4嵩明县本级政府性基金预算支出情况表（公开到项级）</t>
  </si>
  <si>
    <t>2-5本级政府性基金支出表（州、市对下转移支付）</t>
  </si>
  <si>
    <t>3-1嵩明县国有资本经营收入预算情况表</t>
  </si>
  <si>
    <t>3-2嵩明县国有资本经营支出预算情况表</t>
  </si>
  <si>
    <t>3-3嵩明县本级国有资本经营收入预算情况表</t>
  </si>
  <si>
    <t>3-4嵩明县本级国有资本经营支出预算情况表（公开到项级）</t>
  </si>
  <si>
    <t>3-5 嵩明县国有资本经营预算转移支付表 （分地区）</t>
  </si>
  <si>
    <t>3-6 国有资本经营预算转移支付表（分项目）</t>
  </si>
  <si>
    <t>4-1嵩明县社会保险基金收入预算情况表</t>
  </si>
  <si>
    <t>4-2嵩明县社会保险基金支出预算情况表</t>
  </si>
  <si>
    <t>4-3嵩明县本级社会保险基金收入预算情况表</t>
  </si>
  <si>
    <t>4-4嵩明县本级社会保险基金支出预算情况表</t>
  </si>
  <si>
    <t>5-1嵩明县 2019年地方政府债务限额及余额预算情况表</t>
  </si>
  <si>
    <t>5-2 嵩明县2019年地方政府一般债务余额情况表</t>
  </si>
  <si>
    <t>5-3 嵩明县 本级2019年地方政府一般债务余额情况表</t>
  </si>
  <si>
    <t>5-4 嵩明县2019年地方政府专项债务余额情况表</t>
  </si>
  <si>
    <t>5-5 嵩明县本级2019年地方政府专项债务余额情况表（本级）</t>
  </si>
  <si>
    <t>5-6 嵩明县地方政府债券发行及还本付息情况表</t>
  </si>
  <si>
    <t>5-72020年本级政府专项债务限额和余额情况表</t>
  </si>
  <si>
    <t>5-82020年年初新增地方政府债券资金安排表</t>
  </si>
  <si>
    <t>6-1嵩明县重大政策和重点项目绩效目标表</t>
  </si>
  <si>
    <t>6-2嵩明县重点工作情况解释说明汇总表</t>
  </si>
  <si>
    <t>附件1</t>
  </si>
  <si>
    <t>1-1  2020年嵩明县一般公共预算收入情况表</t>
  </si>
  <si>
    <t>单位：万元</t>
  </si>
  <si>
    <t>项目</t>
  </si>
  <si>
    <t>2019年执行数</t>
  </si>
  <si>
    <t>2020年预算数</t>
  </si>
  <si>
    <t>预算数比上年执行数增长%</t>
  </si>
  <si>
    <t>一、税收收入</t>
  </si>
  <si>
    <t xml:space="preserve">   增值税</t>
  </si>
  <si>
    <t xml:space="preserve">   企业所得税</t>
  </si>
  <si>
    <t xml:space="preserve">   个人所得税</t>
  </si>
  <si>
    <t xml:space="preserve">   资源税</t>
  </si>
  <si>
    <t xml:space="preserve">   城市维护建设税</t>
  </si>
  <si>
    <t xml:space="preserve">   房产税</t>
  </si>
  <si>
    <t xml:space="preserve">   印花税</t>
  </si>
  <si>
    <t xml:space="preserve">   城镇土地使用税</t>
  </si>
  <si>
    <t xml:space="preserve">   土地增值税</t>
  </si>
  <si>
    <t xml:space="preserve">   车船税</t>
  </si>
  <si>
    <t xml:space="preserve">   耕地占用税</t>
  </si>
  <si>
    <t xml:space="preserve">   契税</t>
  </si>
  <si>
    <t xml:space="preserve">   烟叶税</t>
  </si>
  <si>
    <t xml:space="preserve">   环境保护税</t>
  </si>
  <si>
    <t xml:space="preserve">   其他税收收入</t>
  </si>
  <si>
    <t>二、非税收入</t>
  </si>
  <si>
    <t xml:space="preserve">   专项收入</t>
  </si>
  <si>
    <t xml:space="preserve">   行政事业性收费收入</t>
  </si>
  <si>
    <t xml:space="preserve">   罚没收入</t>
  </si>
  <si>
    <t xml:space="preserve">   国有资本经营收入</t>
  </si>
  <si>
    <t xml:space="preserve">   国有资源（资产）有偿使用收入</t>
  </si>
  <si>
    <t xml:space="preserve">   捐赠收入</t>
  </si>
  <si>
    <t xml:space="preserve">   政府住房基金收入</t>
  </si>
  <si>
    <t xml:space="preserve">   其他收入</t>
  </si>
  <si>
    <t>嵩明县一般公共预算收入</t>
  </si>
  <si>
    <t>地方政府一般债务收入</t>
  </si>
  <si>
    <t>转移性收入</t>
  </si>
  <si>
    <t xml:space="preserve">   返还性收入</t>
  </si>
  <si>
    <t xml:space="preserve">   转移支付收入</t>
  </si>
  <si>
    <t xml:space="preserve">   上年结余收入</t>
  </si>
  <si>
    <t xml:space="preserve">   调入资金</t>
  </si>
  <si>
    <t xml:space="preserve">   接受其他地区援助收入</t>
  </si>
  <si>
    <t xml:space="preserve">   盘活存量</t>
  </si>
  <si>
    <t xml:space="preserve">   动用预算稳定调节基金</t>
  </si>
  <si>
    <t>各项收入合计</t>
  </si>
  <si>
    <t>1-2  2020年嵩明县一般公共预算支出情况表</t>
  </si>
  <si>
    <t>一、一般公共服务</t>
  </si>
  <si>
    <t>二、外交支出</t>
  </si>
  <si>
    <t>三、国防支出</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</si>
  <si>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</si>
  <si>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</si>
  <si>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</si>
  <si>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</si>
  <si>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</si>
  <si>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</si>
  <si>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</si>
  <si>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</si>
  <si>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</si>
  <si>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</si>
  <si>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</si>
  <si>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</si>
  <si>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</si>
  <si>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</si>
  <si>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</si>
  <si>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</si>
  <si>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</si>
  <si>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</si>
  <si>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</si>
  <si>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二十三、债务付息支出</t>
  </si>
  <si>
    <t>二十四、债务发行费用支出</t>
  </si>
  <si>
    <t>二十五、其他支出</t>
  </si>
  <si>
    <t>嵩明县一般公共预算支出</t>
  </si>
  <si>
    <t>转移性支出</t>
  </si>
  <si>
    <t xml:space="preserve">    上解支出</t>
  </si>
  <si>
    <t xml:space="preserve">    调出资金</t>
  </si>
  <si>
    <t xml:space="preserve">    安排预算稳定调节基金</t>
  </si>
  <si>
    <t xml:space="preserve">    补充预算周转金</t>
  </si>
  <si>
    <t>地方政府一般债务还本支出</t>
  </si>
  <si>
    <t>年终结转</t>
  </si>
  <si>
    <t>各项支出合计</t>
  </si>
  <si>
    <t>1-3  2020年嵩明县本级一般公共预算收入情况表</t>
  </si>
  <si>
    <t>2019年预算数</t>
  </si>
  <si>
    <t>比上年预算数
增长%</t>
  </si>
  <si>
    <t xml:space="preserve">   车船使用和牌照税</t>
  </si>
  <si>
    <t>县级一般公共预算收入</t>
  </si>
  <si>
    <t xml:space="preserve">  返还性收入</t>
  </si>
  <si>
    <t xml:space="preserve">  转移支付收入</t>
  </si>
  <si>
    <t xml:space="preserve">  上解收入</t>
  </si>
  <si>
    <t xml:space="preserve">  上年结余收入</t>
  </si>
  <si>
    <t xml:space="preserve">  调入资金</t>
  </si>
  <si>
    <t xml:space="preserve">  动用预算稳定调节基金</t>
  </si>
  <si>
    <t>1-4  2020年嵩明县本级一般公共预算支出情况表</t>
  </si>
  <si>
    <t>比上年预算数增长%</t>
  </si>
  <si>
    <t xml:space="preserve">   人大事务</t>
  </si>
  <si>
    <t xml:space="preserve">     行政运行</t>
  </si>
  <si>
    <t xml:space="preserve">     一般行政管理事务</t>
  </si>
  <si>
    <t xml:space="preserve">     机关服务</t>
  </si>
  <si>
    <t xml:space="preserve">     人大会议</t>
  </si>
  <si>
    <t xml:space="preserve">     人大立法</t>
  </si>
  <si>
    <t xml:space="preserve">     人大监督</t>
  </si>
  <si>
    <t xml:space="preserve">     人大代表履职能力提升</t>
  </si>
  <si>
    <t xml:space="preserve">     代表工作</t>
  </si>
  <si>
    <t xml:space="preserve">     人大信访工作</t>
  </si>
  <si>
    <t xml:space="preserve">     事业运行</t>
  </si>
  <si>
    <t xml:space="preserve">     其他人大事务支出</t>
  </si>
  <si>
    <t xml:space="preserve">   政协事务</t>
  </si>
  <si>
    <t xml:space="preserve">     政协会议</t>
  </si>
  <si>
    <t xml:space="preserve">     委员视察</t>
  </si>
  <si>
    <t xml:space="preserve">     参政议政</t>
  </si>
  <si>
    <t xml:space="preserve">     其他政协事务支出</t>
  </si>
  <si>
    <t>政府办公厅(室)及相关机构事务</t>
  </si>
  <si>
    <t xml:space="preserve">     专项服务</t>
  </si>
  <si>
    <t xml:space="preserve">     专项业务活动</t>
  </si>
  <si>
    <t xml:space="preserve">     政务公开审批</t>
  </si>
  <si>
    <t xml:space="preserve">     信访事务</t>
  </si>
  <si>
    <t xml:space="preserve">     参事事务</t>
  </si>
  <si>
    <t xml:space="preserve">     其他政府办公厅（室）及相关机构事务支出</t>
  </si>
  <si>
    <t xml:space="preserve">   发展与改革事务</t>
  </si>
  <si>
    <t xml:space="preserve">     战略规划与实施</t>
  </si>
  <si>
    <t xml:space="preserve">     日常经济运行调节</t>
  </si>
  <si>
    <t xml:space="preserve">     社会事业发展规划</t>
  </si>
  <si>
    <t xml:space="preserve">     经济体制改革研究</t>
  </si>
  <si>
    <t xml:space="preserve">     物价管理</t>
  </si>
  <si>
    <t xml:space="preserve">     其他发展与改革事务支出</t>
  </si>
  <si>
    <t xml:space="preserve">   统计信息事务</t>
  </si>
  <si>
    <t xml:space="preserve">     信息事务</t>
  </si>
  <si>
    <t xml:space="preserve">     专项统计业务</t>
  </si>
  <si>
    <t xml:space="preserve">     统计管理</t>
  </si>
  <si>
    <t xml:space="preserve">     专项普查活动</t>
  </si>
  <si>
    <t xml:space="preserve">     统计抽样调查</t>
  </si>
  <si>
    <t xml:space="preserve">     其他统计信息事务支出</t>
  </si>
  <si>
    <t xml:space="preserve">   财政事务</t>
  </si>
  <si>
    <t xml:space="preserve">     预算改革业务</t>
  </si>
  <si>
    <t xml:space="preserve">     财政国库业务</t>
  </si>
  <si>
    <t xml:space="preserve">     财政监察</t>
  </si>
  <si>
    <t xml:space="preserve">     信息化建设</t>
  </si>
  <si>
    <t xml:space="preserve">     财政委托业务支出</t>
  </si>
  <si>
    <t xml:space="preserve">     其他财政事务支出</t>
  </si>
  <si>
    <t xml:space="preserve">   税收事务</t>
  </si>
  <si>
    <t xml:space="preserve">     税务办案</t>
  </si>
  <si>
    <t xml:space="preserve">     发票管理及税务登记</t>
  </si>
  <si>
    <t xml:space="preserve">     代扣代收代征税款手续费</t>
  </si>
  <si>
    <t xml:space="preserve">     税务宣传</t>
  </si>
  <si>
    <t xml:space="preserve">     协税护税</t>
  </si>
  <si>
    <t xml:space="preserve">     其他税收事务支出</t>
  </si>
  <si>
    <t xml:space="preserve">   审计事务</t>
  </si>
  <si>
    <t xml:space="preserve">     审计业务</t>
  </si>
  <si>
    <t xml:space="preserve">     审计管理</t>
  </si>
  <si>
    <t xml:space="preserve">     其他审计事务支出</t>
  </si>
  <si>
    <t xml:space="preserve">   海关事务</t>
  </si>
  <si>
    <t xml:space="preserve">     缉私办案</t>
  </si>
  <si>
    <t xml:space="preserve">     口岸管理</t>
  </si>
  <si>
    <t xml:space="preserve">     海关关务</t>
  </si>
  <si>
    <t xml:space="preserve">     关税征管</t>
  </si>
  <si>
    <t xml:space="preserve">     海关监管</t>
  </si>
  <si>
    <t xml:space="preserve">     检验检疫</t>
  </si>
  <si>
    <t xml:space="preserve">     其他海关事务支出</t>
  </si>
  <si>
    <t xml:space="preserve">   人力资源事务</t>
  </si>
  <si>
    <t xml:space="preserve">     政府特殊津贴</t>
  </si>
  <si>
    <t xml:space="preserve">     资助留学回国人员</t>
  </si>
  <si>
    <t xml:space="preserve">     博士后日常经费</t>
  </si>
  <si>
    <t xml:space="preserve">     引进人才费用</t>
  </si>
  <si>
    <t xml:space="preserve">     其他人力资源事务支出</t>
  </si>
  <si>
    <t xml:space="preserve">   纪检监察事务</t>
  </si>
  <si>
    <t xml:space="preserve">     大案要案查处</t>
  </si>
  <si>
    <t xml:space="preserve">     派驻派出机构</t>
  </si>
  <si>
    <t xml:space="preserve">     巡视工作</t>
  </si>
  <si>
    <t xml:space="preserve">     其他纪检监察事务支出</t>
  </si>
  <si>
    <t xml:space="preserve">   商贸事务</t>
  </si>
  <si>
    <t xml:space="preserve">     对外贸易管理</t>
  </si>
  <si>
    <t xml:space="preserve">     国际经济合作</t>
  </si>
  <si>
    <t xml:space="preserve">     外资管理</t>
  </si>
  <si>
    <t xml:space="preserve">     国内贸易管理</t>
  </si>
  <si>
    <t xml:space="preserve">     招商引资</t>
  </si>
  <si>
    <t xml:space="preserve">     其他商贸事务支出</t>
  </si>
  <si>
    <t xml:space="preserve">   知识产权事务</t>
  </si>
  <si>
    <t xml:space="preserve">     专利审批</t>
  </si>
  <si>
    <t xml:space="preserve">     国家知识产权战略</t>
  </si>
  <si>
    <t xml:space="preserve">     专利试点和产业化推进</t>
  </si>
  <si>
    <t xml:space="preserve">     国际组织专项活动</t>
  </si>
  <si>
    <t xml:space="preserve">     知识产权宏观管理</t>
  </si>
  <si>
    <t xml:space="preserve">     商标管理</t>
  </si>
  <si>
    <t xml:space="preserve">     原产地地理标志管理</t>
  </si>
  <si>
    <t xml:space="preserve">     其他知识产权事务支出</t>
  </si>
  <si>
    <t xml:space="preserve">   民族事务</t>
  </si>
  <si>
    <t xml:space="preserve">     民族工作专项</t>
  </si>
  <si>
    <t xml:space="preserve">     其他民族事务支出</t>
  </si>
  <si>
    <t xml:space="preserve">   港澳台事务</t>
  </si>
  <si>
    <t xml:space="preserve">     港澳事务</t>
  </si>
  <si>
    <t xml:space="preserve">     台湾事务</t>
  </si>
  <si>
    <t xml:space="preserve">     其他港澳台事务支出</t>
  </si>
  <si>
    <t xml:space="preserve">   档案事务</t>
  </si>
  <si>
    <t xml:space="preserve">     档案馆</t>
  </si>
  <si>
    <t xml:space="preserve">     其他档案事务支出</t>
  </si>
  <si>
    <t xml:space="preserve">   民主党派及工商联事务</t>
  </si>
  <si>
    <t xml:space="preserve">     其他民主党派及工商联事务支出</t>
  </si>
  <si>
    <t xml:space="preserve">   群众团体事务</t>
  </si>
  <si>
    <t xml:space="preserve">     工会事务</t>
  </si>
  <si>
    <t xml:space="preserve">     其他群众团体事务支出</t>
  </si>
  <si>
    <t xml:space="preserve"> 党委办公厅（室）及相关机构事务</t>
  </si>
  <si>
    <t xml:space="preserve">     专项业务</t>
  </si>
  <si>
    <t xml:space="preserve">     其他党委办公厅（室）及相关机构事务支出</t>
  </si>
  <si>
    <t xml:space="preserve">   组织事务</t>
  </si>
  <si>
    <t xml:space="preserve">     公务员事务</t>
  </si>
  <si>
    <t xml:space="preserve">     其他组织事务支出</t>
  </si>
  <si>
    <t xml:space="preserve">   宣传事务</t>
  </si>
  <si>
    <t xml:space="preserve">     宣传管理</t>
  </si>
  <si>
    <t xml:space="preserve">     其他宣传事务支出</t>
  </si>
  <si>
    <t xml:space="preserve">   统战事务</t>
  </si>
  <si>
    <t xml:space="preserve">     宗教事务</t>
  </si>
  <si>
    <t xml:space="preserve">     华侨事务</t>
  </si>
  <si>
    <t xml:space="preserve">     其他统战事务支出</t>
  </si>
  <si>
    <t xml:space="preserve">   对外联络事务</t>
  </si>
  <si>
    <t xml:space="preserve">     其他对外联络事务支出</t>
  </si>
  <si>
    <t xml:space="preserve">   其他共产党事务支出</t>
  </si>
  <si>
    <t xml:space="preserve">     其他共产党事务支出</t>
  </si>
  <si>
    <t xml:space="preserve">   网信事务</t>
  </si>
  <si>
    <t xml:space="preserve">     信息安全事务</t>
  </si>
  <si>
    <t xml:space="preserve">     其他网信事务支出</t>
  </si>
  <si>
    <t xml:space="preserve">   市场监督管理事务</t>
  </si>
  <si>
    <t xml:space="preserve">     市场主体管理</t>
  </si>
  <si>
    <t xml:space="preserve">     市场秩序执法</t>
  </si>
  <si>
    <t xml:space="preserve">     质量基础</t>
  </si>
  <si>
    <t xml:space="preserve">     药品事务</t>
  </si>
  <si>
    <t xml:space="preserve">     医疗器械事务</t>
  </si>
  <si>
    <t xml:space="preserve">     化妆品事务</t>
  </si>
  <si>
    <t xml:space="preserve">     质量安全监管</t>
  </si>
  <si>
    <t xml:space="preserve">     食品安全监管</t>
  </si>
  <si>
    <t xml:space="preserve">     其他市场监督管理事务</t>
  </si>
  <si>
    <t xml:space="preserve">   其他一般公共服务支出</t>
  </si>
  <si>
    <t xml:space="preserve">     国家赔偿费用支出</t>
  </si>
  <si>
    <t xml:space="preserve">     其他一般公共服务支出</t>
  </si>
  <si>
    <t>省对下专项转移支付补助</t>
  </si>
  <si>
    <t xml:space="preserve">   对外合作与交流</t>
  </si>
  <si>
    <t xml:space="preserve">   其他外交支出</t>
  </si>
  <si>
    <t xml:space="preserve">   现役部队</t>
  </si>
  <si>
    <t xml:space="preserve">     现役部队</t>
  </si>
  <si>
    <t xml:space="preserve">   国防动员</t>
  </si>
  <si>
    <t xml:space="preserve">     兵役征集</t>
  </si>
  <si>
    <t xml:space="preserve">     经济动员</t>
  </si>
  <si>
    <t xml:space="preserve">     人民防空</t>
  </si>
  <si>
    <t xml:space="preserve">     交通战备</t>
  </si>
  <si>
    <t xml:space="preserve">     国防教育</t>
  </si>
  <si>
    <t xml:space="preserve">     预备役部队</t>
  </si>
  <si>
    <t xml:space="preserve">     民兵</t>
  </si>
  <si>
    <t xml:space="preserve">     边海防</t>
  </si>
  <si>
    <t xml:space="preserve">     其他国防动员支出</t>
  </si>
  <si>
    <t xml:space="preserve">   其他国防支出</t>
  </si>
  <si>
    <t xml:space="preserve">     其他国防支出</t>
  </si>
  <si>
    <t xml:space="preserve">   武装警察部队</t>
  </si>
  <si>
    <t xml:space="preserve">     武装警察部队</t>
  </si>
  <si>
    <t xml:space="preserve">     其他武装警察部队支出</t>
  </si>
  <si>
    <t xml:space="preserve">   公安</t>
  </si>
  <si>
    <t xml:space="preserve">     执法办案</t>
  </si>
  <si>
    <t xml:space="preserve">     特别业务</t>
  </si>
  <si>
    <t xml:space="preserve">     特勤业务</t>
  </si>
  <si>
    <t xml:space="preserve">     移民事务</t>
  </si>
  <si>
    <t xml:space="preserve">     其他公安支出</t>
  </si>
  <si>
    <t xml:space="preserve">   国家安全</t>
  </si>
  <si>
    <t xml:space="preserve">     安全业务</t>
  </si>
  <si>
    <t xml:space="preserve">     其他国家安全支出</t>
  </si>
  <si>
    <t xml:space="preserve">   检察</t>
  </si>
  <si>
    <t xml:space="preserve">     “两房”建设</t>
  </si>
  <si>
    <t xml:space="preserve">     检察监督</t>
  </si>
  <si>
    <t xml:space="preserve">     其他检察支出</t>
  </si>
  <si>
    <t xml:space="preserve">   法院</t>
  </si>
  <si>
    <t xml:space="preserve">     案件审判</t>
  </si>
  <si>
    <t xml:space="preserve">     案件执行</t>
  </si>
  <si>
    <t xml:space="preserve">     “两庭”建设</t>
  </si>
  <si>
    <t xml:space="preserve">     其他法院支出</t>
  </si>
  <si>
    <t xml:space="preserve">   司法</t>
  </si>
  <si>
    <t xml:space="preserve">     基层司法业务</t>
  </si>
  <si>
    <t xml:space="preserve">     普法宣传</t>
  </si>
  <si>
    <t xml:space="preserve">     律师公证管理</t>
  </si>
  <si>
    <t xml:space="preserve">     法律援助</t>
  </si>
  <si>
    <t xml:space="preserve">     国家统一法律职业资格考试</t>
  </si>
  <si>
    <t xml:space="preserve">     仲裁</t>
  </si>
  <si>
    <t xml:space="preserve">     社区矫正</t>
  </si>
  <si>
    <t xml:space="preserve">     司法鉴定</t>
  </si>
  <si>
    <t xml:space="preserve">     法制建设</t>
  </si>
  <si>
    <t xml:space="preserve">     其他司法支出</t>
  </si>
  <si>
    <t xml:space="preserve">   监狱</t>
  </si>
  <si>
    <t xml:space="preserve">     犯人生活</t>
  </si>
  <si>
    <t xml:space="preserve">     犯人改造</t>
  </si>
  <si>
    <t xml:space="preserve">     狱政设施建设</t>
  </si>
  <si>
    <t xml:space="preserve">     其他监狱支出</t>
  </si>
  <si>
    <t xml:space="preserve">   强制隔离戒毒</t>
  </si>
  <si>
    <t xml:space="preserve">     强制隔离戒毒人员生活</t>
  </si>
  <si>
    <t xml:space="preserve">     强制隔离戒毒人员教育</t>
  </si>
  <si>
    <t xml:space="preserve">     所政设施建设</t>
  </si>
  <si>
    <t xml:space="preserve">     其他强制隔离戒毒支出</t>
  </si>
  <si>
    <t xml:space="preserve">   国家保密</t>
  </si>
  <si>
    <t xml:space="preserve">     保密技术</t>
  </si>
  <si>
    <t xml:space="preserve">     保密管理</t>
  </si>
  <si>
    <t xml:space="preserve">     其他国家保密支出</t>
  </si>
  <si>
    <t xml:space="preserve">   缉私警察</t>
  </si>
  <si>
    <t xml:space="preserve">     缉私业务</t>
  </si>
  <si>
    <t xml:space="preserve">     其他缉私警察支出</t>
  </si>
  <si>
    <t xml:space="preserve">   其他公共安全支出</t>
  </si>
  <si>
    <t xml:space="preserve">     其他公共安全支出</t>
  </si>
  <si>
    <t>省对下一般性转移支付补助</t>
  </si>
  <si>
    <t xml:space="preserve">   教育管理事务</t>
  </si>
  <si>
    <t xml:space="preserve">     其他教育管理事务支出</t>
  </si>
  <si>
    <t xml:space="preserve">   普通教育</t>
  </si>
  <si>
    <t xml:space="preserve">     学前教育</t>
  </si>
  <si>
    <t xml:space="preserve">     小学教育</t>
  </si>
  <si>
    <t xml:space="preserve">     初中教育</t>
  </si>
  <si>
    <t xml:space="preserve">     高中教育</t>
  </si>
  <si>
    <t xml:space="preserve">     高等教育</t>
  </si>
  <si>
    <t xml:space="preserve">     化解农村义务教育债务支出</t>
  </si>
  <si>
    <t xml:space="preserve">     化解普通高中债务支出</t>
  </si>
  <si>
    <t xml:space="preserve">     其他普通教育支出</t>
  </si>
  <si>
    <t xml:space="preserve">   职业教育</t>
  </si>
  <si>
    <t xml:space="preserve">     初等职业教育</t>
  </si>
  <si>
    <t xml:space="preserve">     中等职业教育</t>
  </si>
  <si>
    <t xml:space="preserve">     技校教育</t>
  </si>
  <si>
    <t xml:space="preserve">     高等职业教育</t>
  </si>
  <si>
    <t xml:space="preserve">     其他职业教育支出</t>
  </si>
  <si>
    <t xml:space="preserve">   成人教育</t>
  </si>
  <si>
    <t xml:space="preserve">     成人初等教育</t>
  </si>
  <si>
    <t xml:space="preserve">     成人中等教育</t>
  </si>
  <si>
    <t xml:space="preserve">     成人高等教育</t>
  </si>
  <si>
    <t xml:space="preserve">     成人广播电视教育</t>
  </si>
  <si>
    <t xml:space="preserve">     其他成人教育支出</t>
  </si>
  <si>
    <t xml:space="preserve">   广播电视教育</t>
  </si>
  <si>
    <t xml:space="preserve">     广播电视学校</t>
  </si>
  <si>
    <t xml:space="preserve">     教育电视台</t>
  </si>
  <si>
    <t xml:space="preserve">     其他广播电视教育支出</t>
  </si>
  <si>
    <t xml:space="preserve">   留学教育</t>
  </si>
  <si>
    <t xml:space="preserve">     出国留学教育</t>
  </si>
  <si>
    <t xml:space="preserve">     来华留学教育</t>
  </si>
  <si>
    <t xml:space="preserve">     其他留学教育支出</t>
  </si>
  <si>
    <t xml:space="preserve">   特殊教育</t>
  </si>
  <si>
    <t xml:space="preserve">     特殊学校教育</t>
  </si>
  <si>
    <t xml:space="preserve">     工读学校教育</t>
  </si>
  <si>
    <t xml:space="preserve">     其他特殊教育支出</t>
  </si>
  <si>
    <t xml:space="preserve">   进修及培训</t>
  </si>
  <si>
    <t xml:space="preserve">     教师进修</t>
  </si>
  <si>
    <t xml:space="preserve">     干部教育</t>
  </si>
  <si>
    <t xml:space="preserve">     培训支出</t>
  </si>
  <si>
    <t xml:space="preserve">     退役士兵能力提升</t>
  </si>
  <si>
    <t xml:space="preserve">     其他进修及培训</t>
  </si>
  <si>
    <t xml:space="preserve">   教育费附加安排的支出</t>
  </si>
  <si>
    <t xml:space="preserve">     农村中小学校舍建设</t>
  </si>
  <si>
    <t xml:space="preserve">     农村中小学教学设施</t>
  </si>
  <si>
    <t xml:space="preserve">     城市中小学校舍建设</t>
  </si>
  <si>
    <t xml:space="preserve">     城市中小学教学设施</t>
  </si>
  <si>
    <t xml:space="preserve">     中等职业学校教学设施</t>
  </si>
  <si>
    <t xml:space="preserve">     其他教育费附加安排的支出</t>
  </si>
  <si>
    <t xml:space="preserve">   其他教育支出</t>
  </si>
  <si>
    <t xml:space="preserve">     其他教育支出</t>
  </si>
  <si>
    <t>省对下一般性转移支付补助（义务教育）</t>
  </si>
  <si>
    <t xml:space="preserve">   科学技术管理事务</t>
  </si>
  <si>
    <t xml:space="preserve">     其他科学技术管理事务支出</t>
  </si>
  <si>
    <t xml:space="preserve">   基础研究</t>
  </si>
  <si>
    <t xml:space="preserve">     机构运行</t>
  </si>
  <si>
    <t xml:space="preserve">     自然科学基金</t>
  </si>
  <si>
    <t xml:space="preserve">     重点实验室及相关设施</t>
  </si>
  <si>
    <t xml:space="preserve">     重大科学工程</t>
  </si>
  <si>
    <t xml:space="preserve">     专项基础科研</t>
  </si>
  <si>
    <t xml:space="preserve">     专项技术基础</t>
  </si>
  <si>
    <t xml:space="preserve">     其他基础研究支出</t>
  </si>
  <si>
    <t xml:space="preserve">   应用研究</t>
  </si>
  <si>
    <t xml:space="preserve">     社会公益研究</t>
  </si>
  <si>
    <t xml:space="preserve">     高技术研究</t>
  </si>
  <si>
    <t xml:space="preserve">     专项科研试制</t>
  </si>
  <si>
    <t xml:space="preserve">     其他应用研究支出</t>
  </si>
  <si>
    <t xml:space="preserve">   技术研究与开发</t>
  </si>
  <si>
    <t xml:space="preserve">     科技成果转化与扩散</t>
  </si>
  <si>
    <t xml:space="preserve">     其他技术研究与开发支出</t>
  </si>
  <si>
    <t xml:space="preserve">   科技条件与服务</t>
  </si>
  <si>
    <t xml:space="preserve">     技术创新服务体系</t>
  </si>
  <si>
    <t xml:space="preserve">     科技条件专项</t>
  </si>
  <si>
    <t xml:space="preserve">     其他科技条件与服务支出</t>
  </si>
  <si>
    <t xml:space="preserve">   社会科学</t>
  </si>
  <si>
    <t xml:space="preserve">     社会科学研究机构</t>
  </si>
  <si>
    <t xml:space="preserve">     社会科学研究</t>
  </si>
  <si>
    <t xml:space="preserve">     社科基金支出</t>
  </si>
  <si>
    <t xml:space="preserve">     其他社会科学支出</t>
  </si>
  <si>
    <t xml:space="preserve">   科学技术普及</t>
  </si>
  <si>
    <t xml:space="preserve">     科普活动</t>
  </si>
  <si>
    <t xml:space="preserve">     青少年科技活动</t>
  </si>
  <si>
    <t xml:space="preserve">     学术交流活动</t>
  </si>
  <si>
    <t xml:space="preserve">     科技馆站</t>
  </si>
  <si>
    <t xml:space="preserve">     其他科学技术普及支出</t>
  </si>
  <si>
    <t xml:space="preserve">   科技交流与合作</t>
  </si>
  <si>
    <t xml:space="preserve">     国际交流与合作</t>
  </si>
  <si>
    <t xml:space="preserve">     重大科技合作项目</t>
  </si>
  <si>
    <t xml:space="preserve">     其他科技交流与合作支出</t>
  </si>
  <si>
    <t xml:space="preserve">   科技重大项目</t>
  </si>
  <si>
    <t xml:space="preserve">     科技重大专项</t>
  </si>
  <si>
    <t xml:space="preserve">     重点研发计划</t>
  </si>
  <si>
    <t xml:space="preserve">     其他科技重大项目</t>
  </si>
  <si>
    <t xml:space="preserve">   其他科学技术支出</t>
  </si>
  <si>
    <t xml:space="preserve">     科技奖励</t>
  </si>
  <si>
    <t xml:space="preserve">     核应急</t>
  </si>
  <si>
    <t xml:space="preserve">     转制科研机构</t>
  </si>
  <si>
    <t xml:space="preserve">     其他科学技术支出</t>
  </si>
  <si>
    <t xml:space="preserve">   文化和旅游</t>
  </si>
  <si>
    <t xml:space="preserve">     图书馆</t>
  </si>
  <si>
    <t xml:space="preserve">     文化展示及纪念机构</t>
  </si>
  <si>
    <t xml:space="preserve">     艺术表演场所</t>
  </si>
  <si>
    <t xml:space="preserve">     艺术表演团体</t>
  </si>
  <si>
    <t xml:space="preserve">     文化活动</t>
  </si>
  <si>
    <t xml:space="preserve">     群众文化</t>
  </si>
  <si>
    <t xml:space="preserve">     文化和旅游交流与合作</t>
  </si>
  <si>
    <t xml:space="preserve">     文化创作与保护</t>
  </si>
  <si>
    <t xml:space="preserve">     文化和旅游市场管理</t>
  </si>
  <si>
    <t xml:space="preserve">     旅游宣传</t>
  </si>
  <si>
    <t xml:space="preserve">     文化和旅游管理事务</t>
  </si>
  <si>
    <t xml:space="preserve">     其他文化和旅游支出</t>
  </si>
  <si>
    <t xml:space="preserve">   文物</t>
  </si>
  <si>
    <t xml:space="preserve">     文物保护</t>
  </si>
  <si>
    <t xml:space="preserve">     博物馆</t>
  </si>
  <si>
    <t xml:space="preserve">     历史名城与古迹</t>
  </si>
  <si>
    <t xml:space="preserve">     其他文物支出</t>
  </si>
  <si>
    <t xml:space="preserve">   体育</t>
  </si>
  <si>
    <t xml:space="preserve">     运动项目管理</t>
  </si>
  <si>
    <t xml:space="preserve">     体育竞赛</t>
  </si>
  <si>
    <t xml:space="preserve">     体育训练</t>
  </si>
  <si>
    <t xml:space="preserve">     体育场馆</t>
  </si>
  <si>
    <t xml:space="preserve">     群众体育</t>
  </si>
  <si>
    <t xml:space="preserve">     体育交流与合作</t>
  </si>
  <si>
    <t xml:space="preserve">     其他体育支出</t>
  </si>
  <si>
    <t xml:space="preserve">   新闻出版电影</t>
  </si>
  <si>
    <t xml:space="preserve">     新闻通讯</t>
  </si>
  <si>
    <t xml:space="preserve">     出版发行</t>
  </si>
  <si>
    <t xml:space="preserve">     版权管理</t>
  </si>
  <si>
    <t xml:space="preserve">     电影</t>
  </si>
  <si>
    <t xml:space="preserve">     其他新闻出版电影支出</t>
  </si>
  <si>
    <t xml:space="preserve">   广播电视</t>
  </si>
  <si>
    <t xml:space="preserve">     广播</t>
  </si>
  <si>
    <t xml:space="preserve">     电视</t>
  </si>
  <si>
    <t xml:space="preserve">     监测监理</t>
  </si>
  <si>
    <t xml:space="preserve">     其他广播电视支出</t>
  </si>
  <si>
    <t xml:space="preserve">   其他文化旅游体育与传媒支出</t>
  </si>
  <si>
    <t xml:space="preserve">     宣传文化发展专项支出</t>
  </si>
  <si>
    <t xml:space="preserve">     文化产业发展专项支出</t>
  </si>
  <si>
    <t xml:space="preserve">     其他文化旅游体育与传媒支出</t>
  </si>
  <si>
    <t xml:space="preserve">   人力资源和社会保障管理事务</t>
  </si>
  <si>
    <t xml:space="preserve">     综合业务管理</t>
  </si>
  <si>
    <t xml:space="preserve">     劳动保障监察</t>
  </si>
  <si>
    <t xml:space="preserve">     就业管理事务</t>
  </si>
  <si>
    <t xml:space="preserve">     社会保险业务管理事务</t>
  </si>
  <si>
    <t xml:space="preserve">     社会保险经办机构</t>
  </si>
  <si>
    <t xml:space="preserve">     劳动关系和维权</t>
  </si>
  <si>
    <t xml:space="preserve">     公共就业服务和职业技能鉴定机构</t>
  </si>
  <si>
    <t xml:space="preserve">     劳动人事争议调解仲裁</t>
  </si>
  <si>
    <t xml:space="preserve">     其他人力资源和社会保障管理事务支出</t>
  </si>
  <si>
    <t xml:space="preserve">   民政管理事务</t>
  </si>
  <si>
    <t xml:space="preserve">     社会组织管理</t>
  </si>
  <si>
    <t xml:space="preserve">     行政区划和地名管理</t>
  </si>
  <si>
    <t xml:space="preserve">     基层政权建设和社区治理</t>
  </si>
  <si>
    <t xml:space="preserve">     其他民政管理事务支出</t>
  </si>
  <si>
    <t xml:space="preserve">   补充全国社会保障基金</t>
  </si>
  <si>
    <t xml:space="preserve">     用一般公共预算补充基金</t>
  </si>
  <si>
    <t xml:space="preserve">   行政事业单位养老支出</t>
  </si>
  <si>
    <t xml:space="preserve">     行政单位离退休</t>
  </si>
  <si>
    <t xml:space="preserve">     事业单位离退休</t>
  </si>
  <si>
    <t xml:space="preserve">     离退休人员管理机构</t>
  </si>
  <si>
    <t xml:space="preserve">     机关事业单位基本养老保险缴费支出</t>
  </si>
  <si>
    <t xml:space="preserve">     机关事业单位职业年金缴费支出</t>
  </si>
  <si>
    <t xml:space="preserve">     对机关事业单位基本养老保险基金的补助</t>
  </si>
  <si>
    <t xml:space="preserve">     其他行政事业单位养老支出</t>
  </si>
  <si>
    <t xml:space="preserve">   企业改革补助</t>
  </si>
  <si>
    <t xml:space="preserve">     企业关闭破产补助</t>
  </si>
  <si>
    <t xml:space="preserve">     厂办大集体改革补助</t>
  </si>
  <si>
    <t xml:space="preserve">     其他企业改革发展补助</t>
  </si>
  <si>
    <t xml:space="preserve">   就业补助</t>
  </si>
  <si>
    <t xml:space="preserve">     就业创业服务补贴</t>
  </si>
  <si>
    <t xml:space="preserve">     职业培训补贴</t>
  </si>
  <si>
    <t xml:space="preserve">     社会保险补贴</t>
  </si>
  <si>
    <t xml:space="preserve">     公益性岗位补贴</t>
  </si>
  <si>
    <t xml:space="preserve">     职业技能鉴定补贴</t>
  </si>
  <si>
    <t xml:space="preserve">     就业见习补贴</t>
  </si>
  <si>
    <t xml:space="preserve">     高技能人才培养补助</t>
  </si>
  <si>
    <t xml:space="preserve">     求职创业补贴</t>
  </si>
  <si>
    <t xml:space="preserve">     其他就业补助支出</t>
  </si>
  <si>
    <t xml:space="preserve">   抚恤</t>
  </si>
  <si>
    <t xml:space="preserve">     死亡抚恤</t>
  </si>
  <si>
    <t xml:space="preserve">     伤残抚恤</t>
  </si>
  <si>
    <t xml:space="preserve">     在乡复员、退伍军人生活补助</t>
  </si>
  <si>
    <t xml:space="preserve">     优抚事业单位支出</t>
  </si>
  <si>
    <t xml:space="preserve">     义务兵优待</t>
  </si>
  <si>
    <t xml:space="preserve">     农村籍退役士兵老年生活补助</t>
  </si>
  <si>
    <t xml:space="preserve">     其他优抚支出</t>
  </si>
  <si>
    <t xml:space="preserve">   退役安置</t>
  </si>
  <si>
    <t xml:space="preserve">     退役士兵安置</t>
  </si>
  <si>
    <t xml:space="preserve">     军队移交政府的离退休人员安置</t>
  </si>
  <si>
    <t xml:space="preserve">     军队移交政府离退休干部管理机构</t>
  </si>
  <si>
    <t xml:space="preserve">     退役士兵管理教育</t>
  </si>
  <si>
    <t xml:space="preserve">     军队转业干部安置</t>
  </si>
  <si>
    <t xml:space="preserve">     其他退役安置支出</t>
  </si>
  <si>
    <t xml:space="preserve">   社会福利</t>
  </si>
  <si>
    <t xml:space="preserve">     儿童福利</t>
  </si>
  <si>
    <t xml:space="preserve">     老年福利</t>
  </si>
  <si>
    <t xml:space="preserve">     康复辅具</t>
  </si>
  <si>
    <t xml:space="preserve">     殡葬</t>
  </si>
  <si>
    <t xml:space="preserve">     社会福利事业单位</t>
  </si>
  <si>
    <t xml:space="preserve">     养老服务</t>
  </si>
  <si>
    <t xml:space="preserve">     其他社会福利支出</t>
  </si>
  <si>
    <t xml:space="preserve">   残疾人事业</t>
  </si>
  <si>
    <t xml:space="preserve">     残疾人康复</t>
  </si>
  <si>
    <t xml:space="preserve">     残疾人就业和扶贫</t>
  </si>
  <si>
    <t xml:space="preserve">     残疾人体育</t>
  </si>
  <si>
    <t xml:space="preserve">     残疾人生活和护理补贴</t>
  </si>
  <si>
    <t xml:space="preserve">     其他残疾人事业支出</t>
  </si>
  <si>
    <t xml:space="preserve">   红十字事业</t>
  </si>
  <si>
    <t xml:space="preserve">     其他红十字事业支出</t>
  </si>
  <si>
    <t xml:space="preserve">   最低生活保障</t>
  </si>
  <si>
    <t xml:space="preserve">     城市最低生活保障金支出</t>
  </si>
  <si>
    <t xml:space="preserve">     农村最低生活保障金支出</t>
  </si>
  <si>
    <t xml:space="preserve">   临时救助</t>
  </si>
  <si>
    <t xml:space="preserve">     临时救助支出</t>
  </si>
  <si>
    <t xml:space="preserve">     流浪乞讨人员救助支出</t>
  </si>
  <si>
    <t xml:space="preserve">   特困人员救助供养</t>
  </si>
  <si>
    <t xml:space="preserve">     城市特困人员救助供养支出</t>
  </si>
  <si>
    <t xml:space="preserve">     农村特困人员救助供养支出</t>
  </si>
  <si>
    <t xml:space="preserve">   补充道路交通事故社会救助基金</t>
  </si>
  <si>
    <t xml:space="preserve">     交强险增值税补助基金支出</t>
  </si>
  <si>
    <t xml:space="preserve">     交强险罚款收入补助基金支出</t>
  </si>
  <si>
    <t xml:space="preserve">   其他生活救助</t>
  </si>
  <si>
    <t xml:space="preserve">     其他城市生活救助</t>
  </si>
  <si>
    <t xml:space="preserve">     其他农村生活救助</t>
  </si>
  <si>
    <t xml:space="preserve">   财政对基本养老保险基金的补助</t>
  </si>
  <si>
    <t xml:space="preserve">     财政对企业职工基本养老保险基金的补助</t>
  </si>
  <si>
    <t xml:space="preserve">     财政对城乡居民基本养老保险基金的补助</t>
  </si>
  <si>
    <t xml:space="preserve">     财政对其他基本养老保险基金的补助</t>
  </si>
  <si>
    <t xml:space="preserve">   财政对其他社会保险基金的补助</t>
  </si>
  <si>
    <t xml:space="preserve">     财政对失业保险基金的补助</t>
  </si>
  <si>
    <t xml:space="preserve">     财政对工伤保险基金的补助</t>
  </si>
  <si>
    <t xml:space="preserve">     财政对生育保险基金的补助</t>
  </si>
  <si>
    <t xml:space="preserve">     其他财政对社会保险基金的补助</t>
  </si>
  <si>
    <t xml:space="preserve">   退役军人管理事务</t>
  </si>
  <si>
    <t xml:space="preserve">     拥军优属</t>
  </si>
  <si>
    <t xml:space="preserve">     部队供应</t>
  </si>
  <si>
    <t xml:space="preserve">     其他退役军人事务管理支出</t>
  </si>
  <si>
    <t xml:space="preserve">   财政代缴社会保险费支出</t>
  </si>
  <si>
    <t xml:space="preserve">     财政代缴城乡居民基本养老保险费支出</t>
  </si>
  <si>
    <t xml:space="preserve">     财政代缴其他社会保险费支出</t>
  </si>
  <si>
    <t xml:space="preserve">   其他社会保障和就业支出</t>
  </si>
  <si>
    <t xml:space="preserve">     其他社会保障和就业支出</t>
  </si>
  <si>
    <t>省对下一般性转移支付补助（基本养老保险和低保）</t>
  </si>
  <si>
    <t xml:space="preserve">   卫生健康管理事务</t>
  </si>
  <si>
    <t xml:space="preserve">     其他卫生健康管理事务支出</t>
  </si>
  <si>
    <t xml:space="preserve">   公立医院</t>
  </si>
  <si>
    <t xml:space="preserve">     综合医院</t>
  </si>
  <si>
    <t xml:space="preserve">     中医（民族）医院</t>
  </si>
  <si>
    <t xml:space="preserve">     传染病医院</t>
  </si>
  <si>
    <t xml:space="preserve">     职业病防治医院</t>
  </si>
  <si>
    <t xml:space="preserve">     精神病医院</t>
  </si>
  <si>
    <t xml:space="preserve">     妇幼保健医院</t>
  </si>
  <si>
    <t xml:space="preserve">     儿童医院</t>
  </si>
  <si>
    <t xml:space="preserve">     其他专科医院</t>
  </si>
  <si>
    <t xml:space="preserve">     福利医院</t>
  </si>
  <si>
    <t xml:space="preserve">     行业医院</t>
  </si>
  <si>
    <t xml:space="preserve">     处理医疗欠费</t>
  </si>
  <si>
    <t xml:space="preserve">     康复医院</t>
  </si>
  <si>
    <t xml:space="preserve">     其他公立医院支出</t>
  </si>
  <si>
    <t xml:space="preserve">   基层医疗卫生机构</t>
  </si>
  <si>
    <t xml:space="preserve">     城市社区卫生机构</t>
  </si>
  <si>
    <t xml:space="preserve">     乡镇卫生院</t>
  </si>
  <si>
    <t xml:space="preserve">     其他基层医疗卫生机构支出</t>
  </si>
  <si>
    <t xml:space="preserve">   公共卫生</t>
  </si>
  <si>
    <t xml:space="preserve">     疾病预防控制机构</t>
  </si>
  <si>
    <t xml:space="preserve">     卫生监督机构</t>
  </si>
  <si>
    <t xml:space="preserve">     妇幼保健机构</t>
  </si>
  <si>
    <t xml:space="preserve">     精神卫生机构</t>
  </si>
  <si>
    <t xml:space="preserve">     应急救治机构</t>
  </si>
  <si>
    <t xml:space="preserve">     采供血机构</t>
  </si>
  <si>
    <t xml:space="preserve">     其他专业公共卫生机构</t>
  </si>
  <si>
    <t xml:space="preserve">     基本公共卫生服务</t>
  </si>
  <si>
    <t xml:space="preserve">     重大公共卫生服务</t>
  </si>
  <si>
    <t xml:space="preserve">     突发公共卫生事件应急处理</t>
  </si>
  <si>
    <t xml:space="preserve">     其他公共卫生支出</t>
  </si>
  <si>
    <t xml:space="preserve">   中医药</t>
  </si>
  <si>
    <t xml:space="preserve">     中医（民族医）药专项</t>
  </si>
  <si>
    <t xml:space="preserve">     其他中医药支出</t>
  </si>
  <si>
    <t xml:space="preserve">   计划生育事务</t>
  </si>
  <si>
    <t xml:space="preserve">     计划生育机构</t>
  </si>
  <si>
    <t xml:space="preserve">     计划生育服务</t>
  </si>
  <si>
    <t xml:space="preserve">     其他计划生育事务支出</t>
  </si>
  <si>
    <t xml:space="preserve">   行政事业单位医疗</t>
  </si>
  <si>
    <t xml:space="preserve">     行政单位医疗</t>
  </si>
  <si>
    <t xml:space="preserve">     事业单位医疗</t>
  </si>
  <si>
    <t xml:space="preserve">     公务员医疗补助</t>
  </si>
  <si>
    <t xml:space="preserve">     其他行政事业单位医疗支出</t>
  </si>
  <si>
    <t xml:space="preserve">   财政对基本医疗保险基金的补助</t>
  </si>
  <si>
    <t xml:space="preserve">     财政对职工基本医疗保险基金的补助</t>
  </si>
  <si>
    <t xml:space="preserve">     财政对城乡居民基本医疗保险基金的补助</t>
  </si>
  <si>
    <t xml:space="preserve">     财政对其他基本医疗保险基金的补助</t>
  </si>
  <si>
    <t xml:space="preserve">   医疗救助</t>
  </si>
  <si>
    <t xml:space="preserve">     城乡医疗救助</t>
  </si>
  <si>
    <t xml:space="preserve">     疾病应急救助</t>
  </si>
  <si>
    <t xml:space="preserve">     其他医疗救助支出</t>
  </si>
  <si>
    <t xml:space="preserve">   优抚对象医疗</t>
  </si>
  <si>
    <t xml:space="preserve">     优抚对象医疗补助</t>
  </si>
  <si>
    <t xml:space="preserve">     其他优抚对象医疗支出</t>
  </si>
  <si>
    <t xml:space="preserve">   医疗保障管理事务</t>
  </si>
  <si>
    <t xml:space="preserve">     医疗保障政策管理</t>
  </si>
  <si>
    <t xml:space="preserve">     医疗保障经办事务</t>
  </si>
  <si>
    <t xml:space="preserve">     其他医疗保障管理事务支出</t>
  </si>
  <si>
    <t xml:space="preserve">   老龄卫生健康事务</t>
  </si>
  <si>
    <t xml:space="preserve">     老龄卫生健康事务</t>
  </si>
  <si>
    <t xml:space="preserve">   其他卫生健康支出</t>
  </si>
  <si>
    <t xml:space="preserve">     其他卫生健康支出</t>
  </si>
  <si>
    <t xml:space="preserve">   环境保护管理事务</t>
  </si>
  <si>
    <t xml:space="preserve">     生态环境保护宣传</t>
  </si>
  <si>
    <t xml:space="preserve">     环境保护法规、规划及标准</t>
  </si>
  <si>
    <t xml:space="preserve">     生态环境国际合作及履约</t>
  </si>
  <si>
    <t xml:space="preserve">     生态环境保护行政许可</t>
  </si>
  <si>
    <t xml:space="preserve">     应对气候变化管理事务</t>
  </si>
  <si>
    <t xml:space="preserve">     其他环境保护管理事务支出</t>
  </si>
  <si>
    <t xml:space="preserve">   环境监测与监察</t>
  </si>
  <si>
    <t xml:space="preserve">     建设项目环评审查与监督</t>
  </si>
  <si>
    <t xml:space="preserve">     核与辐射安全监督</t>
  </si>
  <si>
    <t xml:space="preserve">     其他环境监测与监察支出</t>
  </si>
  <si>
    <t xml:space="preserve">   污染防治</t>
  </si>
  <si>
    <t xml:space="preserve">     大气</t>
  </si>
  <si>
    <t xml:space="preserve">     水体</t>
  </si>
  <si>
    <t xml:space="preserve">     噪声</t>
  </si>
  <si>
    <t xml:space="preserve">     固体废弃物与化学品</t>
  </si>
  <si>
    <t xml:space="preserve">     放射源和放射性废物监管</t>
  </si>
  <si>
    <t xml:space="preserve">     辐射</t>
  </si>
  <si>
    <t xml:space="preserve">     其他污染防治支出</t>
  </si>
  <si>
    <t xml:space="preserve">   自然生态保护</t>
  </si>
  <si>
    <t xml:space="preserve">     生态保护</t>
  </si>
  <si>
    <t xml:space="preserve">     农村环境保护</t>
  </si>
  <si>
    <t xml:space="preserve">     生物及物种资源保护</t>
  </si>
  <si>
    <t xml:space="preserve">     其他自然生态保护支出</t>
  </si>
  <si>
    <t xml:space="preserve">   天然林保护</t>
  </si>
  <si>
    <t xml:space="preserve">     森林管护</t>
  </si>
  <si>
    <t xml:space="preserve">     社会保险补助</t>
  </si>
  <si>
    <t xml:space="preserve">     政策性社会性支出补助</t>
  </si>
  <si>
    <t xml:space="preserve">     天然林保护工程建设</t>
  </si>
  <si>
    <t xml:space="preserve">     停伐补助</t>
  </si>
  <si>
    <t xml:space="preserve">     其他天然林保护支出</t>
  </si>
  <si>
    <t xml:space="preserve">   退耕还林还草</t>
  </si>
  <si>
    <t xml:space="preserve">     退耕现金</t>
  </si>
  <si>
    <t xml:space="preserve">     退耕还林粮食折现补贴</t>
  </si>
  <si>
    <t xml:space="preserve">     退耕还林粮食费用补贴</t>
  </si>
  <si>
    <t xml:space="preserve">     退耕还林工程建设</t>
  </si>
  <si>
    <t xml:space="preserve">     其他退耕还林还草支出</t>
  </si>
  <si>
    <t xml:space="preserve">   风沙荒漠治理</t>
  </si>
  <si>
    <t xml:space="preserve">     京津风沙源治理工程建设</t>
  </si>
  <si>
    <t xml:space="preserve">     其他风沙荒漠治理支出</t>
  </si>
  <si>
    <t xml:space="preserve">   退牧还草</t>
  </si>
  <si>
    <t xml:space="preserve">     退牧还草工程建设</t>
  </si>
  <si>
    <t xml:space="preserve">     其他退牧还草支出</t>
  </si>
  <si>
    <t xml:space="preserve">   已垦草原退耕还草</t>
  </si>
  <si>
    <t xml:space="preserve">   能源节约利用</t>
  </si>
  <si>
    <t xml:space="preserve">   污染减排</t>
  </si>
  <si>
    <t xml:space="preserve">     生态环境监测与信息</t>
  </si>
  <si>
    <t xml:space="preserve">     生态环境执法监察</t>
  </si>
  <si>
    <t xml:space="preserve">     减排专项支出</t>
  </si>
  <si>
    <t xml:space="preserve">     清洁生产专项支出</t>
  </si>
  <si>
    <t xml:space="preserve">     其他污染减排支出</t>
  </si>
  <si>
    <t xml:space="preserve">   可再生能源</t>
  </si>
  <si>
    <t xml:space="preserve">   循环经济</t>
  </si>
  <si>
    <t xml:space="preserve">   能源管理事务</t>
  </si>
  <si>
    <t xml:space="preserve">     能源预测预警</t>
  </si>
  <si>
    <t xml:space="preserve">     能源战略规划与实施</t>
  </si>
  <si>
    <t xml:space="preserve">     能源科技装备</t>
  </si>
  <si>
    <t xml:space="preserve">     能源行业管理</t>
  </si>
  <si>
    <t xml:space="preserve">     能源管理</t>
  </si>
  <si>
    <t xml:space="preserve">     石油储备发展管理</t>
  </si>
  <si>
    <t xml:space="preserve">     能源调查</t>
  </si>
  <si>
    <t xml:space="preserve">     农村电网建设</t>
  </si>
  <si>
    <t xml:space="preserve">     其他能源管理事务支出</t>
  </si>
  <si>
    <t xml:space="preserve">   其他节能环保支出</t>
  </si>
  <si>
    <t xml:space="preserve">   城乡社区管理事务</t>
  </si>
  <si>
    <t xml:space="preserve">     城管执法</t>
  </si>
  <si>
    <t xml:space="preserve">     工程建设标准规范编制与监管</t>
  </si>
  <si>
    <t xml:space="preserve">     工程建设管理</t>
  </si>
  <si>
    <t xml:space="preserve">     市政公用行业市场监管</t>
  </si>
  <si>
    <t xml:space="preserve">     住宅建设与房地产市场监管</t>
  </si>
  <si>
    <t xml:space="preserve">     执业资格注册、资质审查</t>
  </si>
  <si>
    <t xml:space="preserve">     其他城乡社区管理事务支出</t>
  </si>
  <si>
    <t xml:space="preserve">   城乡社区规划与管理</t>
  </si>
  <si>
    <t xml:space="preserve">   城乡社区公共设施</t>
  </si>
  <si>
    <t xml:space="preserve">     小城镇基础设施建设</t>
  </si>
  <si>
    <t xml:space="preserve">     其他城乡社区公共设施支出</t>
  </si>
  <si>
    <t xml:space="preserve">   城乡社区环境卫生</t>
  </si>
  <si>
    <t xml:space="preserve">   建设市场管理与监督</t>
  </si>
  <si>
    <t xml:space="preserve">   其他城乡社区支出</t>
  </si>
  <si>
    <t xml:space="preserve">   农业农村</t>
  </si>
  <si>
    <t xml:space="preserve">     农垦运行</t>
  </si>
  <si>
    <t xml:space="preserve">     科技转化与推广服务</t>
  </si>
  <si>
    <t xml:space="preserve">     病虫害控制</t>
  </si>
  <si>
    <t xml:space="preserve">     农产品质量安全</t>
  </si>
  <si>
    <t xml:space="preserve">     执法监管</t>
  </si>
  <si>
    <t xml:space="preserve">     统计监测与信息服务</t>
  </si>
  <si>
    <t xml:space="preserve">     行业业务管理</t>
  </si>
  <si>
    <t xml:space="preserve">     对外交流与合作</t>
  </si>
  <si>
    <t xml:space="preserve">     防灾救灾</t>
  </si>
  <si>
    <t xml:space="preserve">     稳定农民收入补贴</t>
  </si>
  <si>
    <t xml:space="preserve">     农业结构调整补贴</t>
  </si>
  <si>
    <t xml:space="preserve">     农业生产发展</t>
  </si>
  <si>
    <t xml:space="preserve">     农村合作经济</t>
  </si>
  <si>
    <t xml:space="preserve">     农产品加工与促销</t>
  </si>
  <si>
    <t xml:space="preserve">     农村社会事业</t>
  </si>
  <si>
    <t xml:space="preserve">     农业资源保护修复与利用</t>
  </si>
  <si>
    <t xml:space="preserve">     农村道路建设</t>
  </si>
  <si>
    <t xml:space="preserve">     成品油价格改革对渔业的补贴</t>
  </si>
  <si>
    <t xml:space="preserve">     对高校毕业生到基层任职补助</t>
  </si>
  <si>
    <t xml:space="preserve">     农田建设</t>
  </si>
  <si>
    <t xml:space="preserve">     其他农业农村支出</t>
  </si>
  <si>
    <t xml:space="preserve">   林业和草原</t>
  </si>
  <si>
    <t xml:space="preserve">     事业机构</t>
  </si>
  <si>
    <t xml:space="preserve">     森林资源培育</t>
  </si>
  <si>
    <t xml:space="preserve">     技术推广与转化</t>
  </si>
  <si>
    <t xml:space="preserve">     森林资源管理</t>
  </si>
  <si>
    <t xml:space="preserve">     森林生态效益补偿</t>
  </si>
  <si>
    <t xml:space="preserve">     自然保护区等管理</t>
  </si>
  <si>
    <t xml:space="preserve">     动植物保护</t>
  </si>
  <si>
    <t xml:space="preserve">     湿地保护</t>
  </si>
  <si>
    <t xml:space="preserve">     执法与监督</t>
  </si>
  <si>
    <t xml:space="preserve">     防沙治沙</t>
  </si>
  <si>
    <t xml:space="preserve">     对外合作与交流</t>
  </si>
  <si>
    <t xml:space="preserve">     产业化管理</t>
  </si>
  <si>
    <t xml:space="preserve">     信息管理</t>
  </si>
  <si>
    <t xml:space="preserve">     林区公共支出</t>
  </si>
  <si>
    <t xml:space="preserve">     贷款贴息</t>
  </si>
  <si>
    <t xml:space="preserve">     成品油价格改革对林业的补贴</t>
  </si>
  <si>
    <t xml:space="preserve">     林业草原防灾减灾</t>
  </si>
  <si>
    <t xml:space="preserve">     国家公园</t>
  </si>
  <si>
    <t xml:space="preserve">     草原管理</t>
  </si>
  <si>
    <t xml:space="preserve">     其他林业和草原支出</t>
  </si>
  <si>
    <t xml:space="preserve">   水利</t>
  </si>
  <si>
    <t xml:space="preserve">     水利行业业务管理</t>
  </si>
  <si>
    <t xml:space="preserve">     水利工程建设</t>
  </si>
  <si>
    <t xml:space="preserve">     水利工程运行与维护</t>
  </si>
  <si>
    <t xml:space="preserve">     长江黄河等流域管理</t>
  </si>
  <si>
    <t xml:space="preserve">     水利前期工作</t>
  </si>
  <si>
    <t xml:space="preserve">     水利执法监督</t>
  </si>
  <si>
    <t xml:space="preserve">     水土保持</t>
  </si>
  <si>
    <t xml:space="preserve">     水资源节约管理与保护</t>
  </si>
  <si>
    <t xml:space="preserve">     水质监测</t>
  </si>
  <si>
    <t xml:space="preserve">     水文测报</t>
  </si>
  <si>
    <t xml:space="preserve">     防汛</t>
  </si>
  <si>
    <t xml:space="preserve">     抗旱</t>
  </si>
  <si>
    <t xml:space="preserve">     农村水利</t>
  </si>
  <si>
    <t xml:space="preserve">     水利技术推广</t>
  </si>
  <si>
    <t xml:space="preserve">     国际河流治理与管理</t>
  </si>
  <si>
    <t xml:space="preserve">     江河湖库水系综合整治</t>
  </si>
  <si>
    <t xml:space="preserve">     大中型水库移民后期扶持专项支出</t>
  </si>
  <si>
    <t xml:space="preserve">     水利安全监督</t>
  </si>
  <si>
    <t xml:space="preserve">     水利建设征地及移民支出</t>
  </si>
  <si>
    <t xml:space="preserve">     农村人畜饮水</t>
  </si>
  <si>
    <t xml:space="preserve">     南水北调工程建设</t>
  </si>
  <si>
    <t xml:space="preserve">     南水北调工程管理</t>
  </si>
  <si>
    <t xml:space="preserve">     其他水利支出</t>
  </si>
  <si>
    <t xml:space="preserve">   扶贫</t>
  </si>
  <si>
    <t xml:space="preserve">     农村基础设施建设</t>
  </si>
  <si>
    <t xml:space="preserve">     生产发展</t>
  </si>
  <si>
    <t xml:space="preserve">     社会发展</t>
  </si>
  <si>
    <t xml:space="preserve">     扶贫贷款奖补和贴息</t>
  </si>
  <si>
    <t xml:space="preserve">     “三西”农业建设专项补助</t>
  </si>
  <si>
    <t xml:space="preserve">     扶贫事业机构</t>
  </si>
  <si>
    <t xml:space="preserve">     其他扶贫支出</t>
  </si>
  <si>
    <t xml:space="preserve">   农村综合改革</t>
  </si>
  <si>
    <t xml:space="preserve">     对村级一事一议的补助</t>
  </si>
  <si>
    <t xml:space="preserve">     国有农场办社会职能改革补助</t>
  </si>
  <si>
    <t xml:space="preserve">     对村民委员会和村党支部的补助</t>
  </si>
  <si>
    <t xml:space="preserve">     对村集体经济组织的补助</t>
  </si>
  <si>
    <t xml:space="preserve">     农村综合改革示范试点补助</t>
  </si>
  <si>
    <t xml:space="preserve">     其他农村综合改革支出</t>
  </si>
  <si>
    <t xml:space="preserve">   普惠金融发展支出</t>
  </si>
  <si>
    <t xml:space="preserve">     支持农村金融机构</t>
  </si>
  <si>
    <t xml:space="preserve">     涉农贷款增量奖励</t>
  </si>
  <si>
    <t xml:space="preserve">     农业保险保费补贴</t>
  </si>
  <si>
    <t xml:space="preserve">     创业担保贷款贴息</t>
  </si>
  <si>
    <t xml:space="preserve">     补充创业担保贷款基金</t>
  </si>
  <si>
    <t xml:space="preserve">     其他普惠金融发展支出</t>
  </si>
  <si>
    <t xml:space="preserve">   目标价格补贴</t>
  </si>
  <si>
    <t xml:space="preserve">     棉花目标价格补贴</t>
  </si>
  <si>
    <t xml:space="preserve">     其他目标价格补贴</t>
  </si>
  <si>
    <t xml:space="preserve">   其他农林水支出</t>
  </si>
  <si>
    <t xml:space="preserve">     化解其他公益性乡村债务支出</t>
  </si>
  <si>
    <t xml:space="preserve">     其他农林水支出</t>
  </si>
  <si>
    <t>省对下一般性转移支付补助（农村综合改革）</t>
  </si>
  <si>
    <t xml:space="preserve">   公路水路运输</t>
  </si>
  <si>
    <t xml:space="preserve">     公路建设</t>
  </si>
  <si>
    <t xml:space="preserve">     公路养护</t>
  </si>
  <si>
    <t xml:space="preserve">     交通运输信息化建设</t>
  </si>
  <si>
    <t xml:space="preserve">     公路和运输安全</t>
  </si>
  <si>
    <t xml:space="preserve">     公路还贷专项</t>
  </si>
  <si>
    <t xml:space="preserve">     公路运输管理</t>
  </si>
  <si>
    <t xml:space="preserve">     公路和运输技术标准化建设</t>
  </si>
  <si>
    <t xml:space="preserve">     港口设施</t>
  </si>
  <si>
    <t xml:space="preserve">     航道维护</t>
  </si>
  <si>
    <t xml:space="preserve">     船舶检验</t>
  </si>
  <si>
    <t xml:space="preserve">     救助打捞</t>
  </si>
  <si>
    <t xml:space="preserve">     内河运输</t>
  </si>
  <si>
    <t xml:space="preserve">     远洋运输</t>
  </si>
  <si>
    <t xml:space="preserve">     海事管理</t>
  </si>
  <si>
    <t xml:space="preserve">     航标事业发展支出</t>
  </si>
  <si>
    <t xml:space="preserve">     水路运输管理支出</t>
  </si>
  <si>
    <t xml:space="preserve">     口岸建设</t>
  </si>
  <si>
    <t xml:space="preserve">     取消政府还贷二级公路收费专项支出</t>
  </si>
  <si>
    <t xml:space="preserve">     其他公路水路运输支出</t>
  </si>
  <si>
    <t xml:space="preserve">   铁路运输</t>
  </si>
  <si>
    <t xml:space="preserve">     铁路路网建设</t>
  </si>
  <si>
    <t xml:space="preserve">     铁路还贷专项</t>
  </si>
  <si>
    <t xml:space="preserve">     铁路安全</t>
  </si>
  <si>
    <t xml:space="preserve">     铁路专项运输</t>
  </si>
  <si>
    <t xml:space="preserve">     行业监管</t>
  </si>
  <si>
    <t xml:space="preserve">     其他铁路运输支出</t>
  </si>
  <si>
    <t xml:space="preserve">   民用航空运输</t>
  </si>
  <si>
    <t xml:space="preserve">     机场建设</t>
  </si>
  <si>
    <t xml:space="preserve">     空管系统建设</t>
  </si>
  <si>
    <t xml:space="preserve">     民航还贷专项支出</t>
  </si>
  <si>
    <t xml:space="preserve">     民用航空安全</t>
  </si>
  <si>
    <t xml:space="preserve">     民航专项运输</t>
  </si>
  <si>
    <t xml:space="preserve">     其他民用航空运输支出</t>
  </si>
  <si>
    <t xml:space="preserve">   成品油价格改革对交通运输的补贴</t>
  </si>
  <si>
    <t xml:space="preserve">     对城市公交的补贴</t>
  </si>
  <si>
    <t xml:space="preserve">     对农村道路客运的补贴</t>
  </si>
  <si>
    <t xml:space="preserve">     对出租车的补贴</t>
  </si>
  <si>
    <t xml:space="preserve">     成品油价格改革补贴其他支出</t>
  </si>
  <si>
    <t xml:space="preserve">   邮政业支出</t>
  </si>
  <si>
    <t xml:space="preserve">     邮政普遍服务与特殊服务</t>
  </si>
  <si>
    <t xml:space="preserve">     其他邮政业支出</t>
  </si>
  <si>
    <t xml:space="preserve">   车辆购置税支出</t>
  </si>
  <si>
    <t xml:space="preserve">     车辆购置税用于公路等基础设施建设支出</t>
  </si>
  <si>
    <t xml:space="preserve">     车辆购置税用于农村公路建设支出</t>
  </si>
  <si>
    <t xml:space="preserve">     车辆购置税用于老旧汽车报废更新补贴</t>
  </si>
  <si>
    <t xml:space="preserve">     车辆购置税其他支出</t>
  </si>
  <si>
    <t xml:space="preserve">   其他交通运输支出</t>
  </si>
  <si>
    <t xml:space="preserve">     公共交通运营补助</t>
  </si>
  <si>
    <t xml:space="preserve">     其他交通运输支出</t>
  </si>
  <si>
    <t xml:space="preserve">   资源勘探开发</t>
  </si>
  <si>
    <t xml:space="preserve">     煤炭勘探开采和洗选</t>
  </si>
  <si>
    <t xml:space="preserve">     石油和天然气勘探开采</t>
  </si>
  <si>
    <t xml:space="preserve">     黑色金属矿勘探和采选</t>
  </si>
  <si>
    <t xml:space="preserve">     有色金属矿勘探和采选</t>
  </si>
  <si>
    <t xml:space="preserve">     非金属矿勘探和采选</t>
  </si>
  <si>
    <t xml:space="preserve">     其他资源勘探业支出</t>
  </si>
  <si>
    <t xml:space="preserve">   制造业</t>
  </si>
  <si>
    <t xml:space="preserve">     纺织业</t>
  </si>
  <si>
    <t xml:space="preserve">     医药制造业</t>
  </si>
  <si>
    <t xml:space="preserve">     非金属矿物制品业</t>
  </si>
  <si>
    <t xml:space="preserve">     通信设备、计算机及其他电子设备制造业</t>
  </si>
  <si>
    <t xml:space="preserve">     交通运输设备制造业</t>
  </si>
  <si>
    <t xml:space="preserve">     电气机械及器材制造业</t>
  </si>
  <si>
    <t xml:space="preserve">     工艺品及其他制造业</t>
  </si>
  <si>
    <t xml:space="preserve">     石油加工、炼焦及核燃料加工业</t>
  </si>
  <si>
    <t xml:space="preserve">     化学原料及化学制品制造业</t>
  </si>
  <si>
    <t xml:space="preserve">     黑色金属冶炼及压延加工业</t>
  </si>
  <si>
    <t xml:space="preserve">     有色金属冶炼及压延加工业</t>
  </si>
  <si>
    <t xml:space="preserve">     其他制造业支出</t>
  </si>
  <si>
    <t xml:space="preserve">   建筑业</t>
  </si>
  <si>
    <t xml:space="preserve">     其他建筑业支出</t>
  </si>
  <si>
    <t xml:space="preserve">   工业和信息产业监管</t>
  </si>
  <si>
    <t xml:space="preserve">     战备应急</t>
  </si>
  <si>
    <t xml:space="preserve">     信息安全建设</t>
  </si>
  <si>
    <t xml:space="preserve">     专用通信</t>
  </si>
  <si>
    <t xml:space="preserve">     无线电监管</t>
  </si>
  <si>
    <t xml:space="preserve">     工业和信息产业战略研究与标准制定</t>
  </si>
  <si>
    <t xml:space="preserve">     工业和信息产业支持</t>
  </si>
  <si>
    <t xml:space="preserve">     电子专项工程</t>
  </si>
  <si>
    <t xml:space="preserve">     技术基础研究</t>
  </si>
  <si>
    <t xml:space="preserve">     其他工业和信息产业监管支出</t>
  </si>
  <si>
    <t xml:space="preserve">   国有资产监管</t>
  </si>
  <si>
    <t xml:space="preserve">     国有企业监事会专项</t>
  </si>
  <si>
    <t xml:space="preserve">     中央企业专项管理</t>
  </si>
  <si>
    <t xml:space="preserve">     其他国有资产监管支出</t>
  </si>
  <si>
    <t xml:space="preserve">   支持中小企业发展和管理支出</t>
  </si>
  <si>
    <t xml:space="preserve">     科技型中小企业技术创新基金</t>
  </si>
  <si>
    <t xml:space="preserve">     中小企业发展专项</t>
  </si>
  <si>
    <t xml:space="preserve">     其他支持中小企业发展和管理支出</t>
  </si>
  <si>
    <t xml:space="preserve">   其他资源勘探工业信息等支出</t>
  </si>
  <si>
    <t xml:space="preserve">     黄金事务</t>
  </si>
  <si>
    <t xml:space="preserve">     技术改造支出</t>
  </si>
  <si>
    <t xml:space="preserve">     中药材扶持资金支出</t>
  </si>
  <si>
    <t xml:space="preserve">     重点产业振兴和技术改造项目贷款贴息</t>
  </si>
  <si>
    <t xml:space="preserve">     其他资源勘探工业信息等支出</t>
  </si>
  <si>
    <t xml:space="preserve">   商业流通事务</t>
  </si>
  <si>
    <t xml:space="preserve">     食品流通安全补贴</t>
  </si>
  <si>
    <t xml:space="preserve">     市场监测及信息管理</t>
  </si>
  <si>
    <t xml:space="preserve">     民贸企业补贴</t>
  </si>
  <si>
    <t xml:space="preserve">     民贸民品贷款贴息</t>
  </si>
  <si>
    <t xml:space="preserve">     其他商业流通事务支出</t>
  </si>
  <si>
    <t xml:space="preserve">   涉外发展服务支出</t>
  </si>
  <si>
    <t xml:space="preserve">     外商投资环境建设补助资金</t>
  </si>
  <si>
    <t xml:space="preserve">     其他涉外发展服务支出</t>
  </si>
  <si>
    <t xml:space="preserve">   其他商业服务业等支出</t>
  </si>
  <si>
    <t xml:space="preserve">     服务业基础设施建设</t>
  </si>
  <si>
    <t xml:space="preserve">     其他商业服务业等支出</t>
  </si>
  <si>
    <t xml:space="preserve">   金融部门行政支出</t>
  </si>
  <si>
    <t xml:space="preserve">     安全防卫</t>
  </si>
  <si>
    <t xml:space="preserve">     金融部门其他行政支出</t>
  </si>
  <si>
    <t xml:space="preserve">   金融部门监管支出</t>
  </si>
  <si>
    <t xml:space="preserve">     货币发行</t>
  </si>
  <si>
    <t xml:space="preserve">     金融服务</t>
  </si>
  <si>
    <t xml:space="preserve">     反假币</t>
  </si>
  <si>
    <t xml:space="preserve">     重点金融机构监管</t>
  </si>
  <si>
    <t xml:space="preserve">     金融稽查与案件处理</t>
  </si>
  <si>
    <t xml:space="preserve">     金融行业电子化建设</t>
  </si>
  <si>
    <t xml:space="preserve">     从业人员资格考试</t>
  </si>
  <si>
    <t xml:space="preserve">     反洗钱</t>
  </si>
  <si>
    <t xml:space="preserve">     金融部门其他监管支出</t>
  </si>
  <si>
    <t xml:space="preserve">   金融发展支出</t>
  </si>
  <si>
    <t xml:space="preserve">     政策性银行亏损补贴</t>
  </si>
  <si>
    <t xml:space="preserve">     利息费用补贴支出</t>
  </si>
  <si>
    <t xml:space="preserve">     补充资本金</t>
  </si>
  <si>
    <t xml:space="preserve">     风险基金补助</t>
  </si>
  <si>
    <t xml:space="preserve">     其他金融发展支出</t>
  </si>
  <si>
    <t xml:space="preserve">   金融调控支出</t>
  </si>
  <si>
    <t xml:space="preserve">     中央银行亏损补贴</t>
  </si>
  <si>
    <t xml:space="preserve">     其他金融调控支出</t>
  </si>
  <si>
    <t xml:space="preserve">   其他金融支出</t>
  </si>
  <si>
    <t xml:space="preserve">   一般公共服务</t>
  </si>
  <si>
    <t xml:space="preserve">   教育</t>
  </si>
  <si>
    <t xml:space="preserve">   文化体育与传媒</t>
  </si>
  <si>
    <t xml:space="preserve">   医疗卫生</t>
  </si>
  <si>
    <t xml:space="preserve">   节能环保</t>
  </si>
  <si>
    <t xml:space="preserve">   农业</t>
  </si>
  <si>
    <t xml:space="preserve">   交通运输</t>
  </si>
  <si>
    <t xml:space="preserve">   住房保障</t>
  </si>
  <si>
    <t xml:space="preserve">   其他支出</t>
  </si>
  <si>
    <t xml:space="preserve">   自然资源事务</t>
  </si>
  <si>
    <t xml:space="preserve">     自然资源规划及管理</t>
  </si>
  <si>
    <t xml:space="preserve">     自然资源利用与保护</t>
  </si>
  <si>
    <t xml:space="preserve">     自然资源社会公益服务</t>
  </si>
  <si>
    <t xml:space="preserve">     自然资源行业业务管理</t>
  </si>
  <si>
    <t xml:space="preserve">     自然资源调查与确权登记</t>
  </si>
  <si>
    <t xml:space="preserve">     土地资源储备支出</t>
  </si>
  <si>
    <t xml:space="preserve">     地质矿产资源与环境调查</t>
  </si>
  <si>
    <t xml:space="preserve">     地质勘查与矿产资源管理</t>
  </si>
  <si>
    <t xml:space="preserve">     地质转产项目财政贴息</t>
  </si>
  <si>
    <t xml:space="preserve">     国外风险勘查</t>
  </si>
  <si>
    <t xml:space="preserve">     地质勘查基金（周转金）支出</t>
  </si>
  <si>
    <t xml:space="preserve">     海域与海岛管理</t>
  </si>
  <si>
    <t xml:space="preserve">     自然资源国际合作与海洋权益维护</t>
  </si>
  <si>
    <t xml:space="preserve">     自然资源卫星</t>
  </si>
  <si>
    <t xml:space="preserve">     极地考察</t>
  </si>
  <si>
    <t xml:space="preserve">     深海调查与资源开发</t>
  </si>
  <si>
    <t xml:space="preserve">     海港航标维护</t>
  </si>
  <si>
    <t xml:space="preserve">     海水淡化</t>
  </si>
  <si>
    <t xml:space="preserve">     无居民海岛使用金支出</t>
  </si>
  <si>
    <t xml:space="preserve">     海洋战略规划与预警监测</t>
  </si>
  <si>
    <t xml:space="preserve">     基础测绘与地理信息监管</t>
  </si>
  <si>
    <t xml:space="preserve">     其他自然资源事务支出</t>
  </si>
  <si>
    <t xml:space="preserve">   气象事务</t>
  </si>
  <si>
    <t xml:space="preserve">     气象事业机构</t>
  </si>
  <si>
    <t xml:space="preserve">     气象探测</t>
  </si>
  <si>
    <t xml:space="preserve">     气象信息传输及管理</t>
  </si>
  <si>
    <t xml:space="preserve">     气象预报预测</t>
  </si>
  <si>
    <t xml:space="preserve">     气象服务</t>
  </si>
  <si>
    <t xml:space="preserve">     气象装备保障维护</t>
  </si>
  <si>
    <t xml:space="preserve">     气象基础设施建设与维修</t>
  </si>
  <si>
    <t xml:space="preserve">     气象卫星</t>
  </si>
  <si>
    <t xml:space="preserve">     气象法规与标准</t>
  </si>
  <si>
    <t xml:space="preserve">     气象资金审计稽查</t>
  </si>
  <si>
    <t xml:space="preserve">     其他气象事务支出</t>
  </si>
  <si>
    <t xml:space="preserve">   其他自然资源海洋气象等支出</t>
  </si>
  <si>
    <t xml:space="preserve">   保障性安居工程支出</t>
  </si>
  <si>
    <t xml:space="preserve">     廉租住房</t>
  </si>
  <si>
    <t xml:space="preserve">     沉陷区治理</t>
  </si>
  <si>
    <t xml:space="preserve">     棚户区改造</t>
  </si>
  <si>
    <t xml:space="preserve">     少数民族地区游牧民定居工程</t>
  </si>
  <si>
    <t xml:space="preserve">     农村危房改造</t>
  </si>
  <si>
    <t xml:space="preserve">     公共租赁住房</t>
  </si>
  <si>
    <t xml:space="preserve">     保障性住房租金补贴</t>
  </si>
  <si>
    <t xml:space="preserve">     老旧小区改造</t>
  </si>
  <si>
    <t xml:space="preserve">     住房租赁市场发展</t>
  </si>
  <si>
    <t xml:space="preserve">     其他保障性安居工程支出</t>
  </si>
  <si>
    <t xml:space="preserve">   住房改革支出</t>
  </si>
  <si>
    <t xml:space="preserve">     住房公积金</t>
  </si>
  <si>
    <t xml:space="preserve">     提租补贴</t>
  </si>
  <si>
    <t xml:space="preserve">     购房补贴</t>
  </si>
  <si>
    <t xml:space="preserve">   城乡社区住宅</t>
  </si>
  <si>
    <t xml:space="preserve">     公有住房建设和维修改造支出</t>
  </si>
  <si>
    <t xml:space="preserve">     住房公积金管理</t>
  </si>
  <si>
    <t xml:space="preserve">     其他城乡社区住宅支出</t>
  </si>
  <si>
    <t xml:space="preserve">   粮油事务</t>
  </si>
  <si>
    <t xml:space="preserve">     粮食财务与审计支出</t>
  </si>
  <si>
    <t xml:space="preserve">     粮食信息统计</t>
  </si>
  <si>
    <t xml:space="preserve">     粮食专项业务活动</t>
  </si>
  <si>
    <t xml:space="preserve">     国家粮油差价补贴</t>
  </si>
  <si>
    <t xml:space="preserve">     粮食财务挂账利息补贴</t>
  </si>
  <si>
    <t xml:space="preserve">     粮食财务挂账消化款</t>
  </si>
  <si>
    <t xml:space="preserve">     处理陈化粮补贴</t>
  </si>
  <si>
    <t xml:space="preserve">     粮食风险基金</t>
  </si>
  <si>
    <t xml:space="preserve">     粮油市场调控专项资金</t>
  </si>
  <si>
    <t xml:space="preserve">     其他粮油事务支出</t>
  </si>
  <si>
    <t xml:space="preserve">   物资事务</t>
  </si>
  <si>
    <t xml:space="preserve">     铁路专用线</t>
  </si>
  <si>
    <t xml:space="preserve">     护库武警和民兵支出</t>
  </si>
  <si>
    <t xml:space="preserve">     物资保管与保养</t>
  </si>
  <si>
    <t xml:space="preserve">     专项贷款利息</t>
  </si>
  <si>
    <t xml:space="preserve">     物资转移</t>
  </si>
  <si>
    <t xml:space="preserve">     物资轮换</t>
  </si>
  <si>
    <t xml:space="preserve">     仓库建设</t>
  </si>
  <si>
    <t xml:space="preserve">     仓库安防</t>
  </si>
  <si>
    <t xml:space="preserve">     其他物资事务支出</t>
  </si>
  <si>
    <t xml:space="preserve">   能源储备</t>
  </si>
  <si>
    <t xml:space="preserve">     石油储备</t>
  </si>
  <si>
    <t xml:space="preserve">     天然铀能源储备</t>
  </si>
  <si>
    <t xml:space="preserve">     煤炭储备</t>
  </si>
  <si>
    <t xml:space="preserve">     其他能源储备支出</t>
  </si>
  <si>
    <t xml:space="preserve">   粮油储备</t>
  </si>
  <si>
    <t xml:space="preserve">     储备粮油补贴</t>
  </si>
  <si>
    <t xml:space="preserve">     储备粮油差价补贴</t>
  </si>
  <si>
    <t xml:space="preserve">     储备粮（油）库建设</t>
  </si>
  <si>
    <t xml:space="preserve">     最低收购价政策支出</t>
  </si>
  <si>
    <t xml:space="preserve">     其他粮油储备支出</t>
  </si>
  <si>
    <t xml:space="preserve">   重要商品储备</t>
  </si>
  <si>
    <t xml:space="preserve">     棉花储备</t>
  </si>
  <si>
    <t xml:space="preserve">     食糖储备</t>
  </si>
  <si>
    <t xml:space="preserve">     肉类储备</t>
  </si>
  <si>
    <t xml:space="preserve">     化肥储备</t>
  </si>
  <si>
    <t xml:space="preserve">     农药储备</t>
  </si>
  <si>
    <t xml:space="preserve">     边销茶储备</t>
  </si>
  <si>
    <t xml:space="preserve">     羊毛储备</t>
  </si>
  <si>
    <t xml:space="preserve">     医药储备</t>
  </si>
  <si>
    <t xml:space="preserve">     食盐储备</t>
  </si>
  <si>
    <t xml:space="preserve">     战略物资储备</t>
  </si>
  <si>
    <t xml:space="preserve">     其他重要商品储备支出</t>
  </si>
  <si>
    <t xml:space="preserve">   应急管理事务</t>
  </si>
  <si>
    <t xml:space="preserve">     灾害风险防治</t>
  </si>
  <si>
    <t xml:space="preserve">     国务院安委会专项</t>
  </si>
  <si>
    <t xml:space="preserve">     安全监管</t>
  </si>
  <si>
    <t xml:space="preserve">     安全生产基础</t>
  </si>
  <si>
    <t xml:space="preserve">     应急救援</t>
  </si>
  <si>
    <t xml:space="preserve">     应急管理</t>
  </si>
  <si>
    <t xml:space="preserve">     其他应急管理支出</t>
  </si>
  <si>
    <t xml:space="preserve">   消防事务</t>
  </si>
  <si>
    <t xml:space="preserve">     消防应急救援</t>
  </si>
  <si>
    <t xml:space="preserve">     其他消防事务支出</t>
  </si>
  <si>
    <t xml:space="preserve">   森林消防事务</t>
  </si>
  <si>
    <t xml:space="preserve">     森林消防应急救援</t>
  </si>
  <si>
    <t xml:space="preserve">     其他森林消防事务支出</t>
  </si>
  <si>
    <t xml:space="preserve">   煤矿安全</t>
  </si>
  <si>
    <t xml:space="preserve">     煤矿安全监察事务</t>
  </si>
  <si>
    <t xml:space="preserve">     煤矿应急救援事务</t>
  </si>
  <si>
    <t xml:space="preserve">     其他煤矿安全支出</t>
  </si>
  <si>
    <t xml:space="preserve">   地震事务</t>
  </si>
  <si>
    <t xml:space="preserve">     地震监测</t>
  </si>
  <si>
    <t xml:space="preserve">     地震预测预报</t>
  </si>
  <si>
    <t xml:space="preserve">     地震灾害预防</t>
  </si>
  <si>
    <t xml:space="preserve">     地震应急救援</t>
  </si>
  <si>
    <t xml:space="preserve">     地震环境探察</t>
  </si>
  <si>
    <t xml:space="preserve">     防震减灾信息管理</t>
  </si>
  <si>
    <t xml:space="preserve">     防震减灾基础管理</t>
  </si>
  <si>
    <t xml:space="preserve">     地震事业机构</t>
  </si>
  <si>
    <t xml:space="preserve">     其他地震事务支出</t>
  </si>
  <si>
    <t xml:space="preserve">   自然灾害防治</t>
  </si>
  <si>
    <t xml:space="preserve">     地质灾害防治</t>
  </si>
  <si>
    <t xml:space="preserve">     森林草原防灾减灾</t>
  </si>
  <si>
    <t xml:space="preserve">     其他自然灾害防治支出</t>
  </si>
  <si>
    <t xml:space="preserve">   自然灾害救灾及恢复重建支出</t>
  </si>
  <si>
    <t xml:space="preserve">     中央自然灾害生活补助</t>
  </si>
  <si>
    <t xml:space="preserve">     地方自然灾害生活补助</t>
  </si>
  <si>
    <t xml:space="preserve">     自然灾害救灾补助</t>
  </si>
  <si>
    <t xml:space="preserve">     自然灾害灾后重建补助</t>
  </si>
  <si>
    <t xml:space="preserve">     其他自然灾害救灾及恢复重建支出</t>
  </si>
  <si>
    <t xml:space="preserve">   其他灾害防治及应急管理支出</t>
  </si>
  <si>
    <t xml:space="preserve">   地方政府一般债务付息支出</t>
  </si>
  <si>
    <t xml:space="preserve">     地方政府一般债券付息支出</t>
  </si>
  <si>
    <t xml:space="preserve">     地方政府向外国政府借款付息支出</t>
  </si>
  <si>
    <t xml:space="preserve">     地方政府向国际组织借款付息支出</t>
  </si>
  <si>
    <t xml:space="preserve">     地方政府其他一般债务付息支出</t>
  </si>
  <si>
    <t xml:space="preserve">   地方政府一般债务发行费用支出</t>
  </si>
  <si>
    <t xml:space="preserve">   年初预留</t>
  </si>
  <si>
    <t>嵩明县本级一般公共预算支出</t>
  </si>
  <si>
    <t>1-5  2020年嵩明县一般公共预算政府预算经济分类表（基本支出）</t>
  </si>
  <si>
    <t>经济科目名称</t>
  </si>
  <si>
    <t>机关工资福利支出</t>
  </si>
  <si>
    <t xml:space="preserve">  工资奖金津补贴</t>
  </si>
  <si>
    <t xml:space="preserve">  社会保障缴费</t>
  </si>
  <si>
    <t xml:space="preserve">  住房公积金</t>
  </si>
  <si>
    <t xml:space="preserve">  其他工资福利支出</t>
  </si>
  <si>
    <t>机关商品和服务支出</t>
  </si>
  <si>
    <t xml:space="preserve">  办公经费</t>
  </si>
  <si>
    <t xml:space="preserve">  会议费</t>
  </si>
  <si>
    <t xml:space="preserve">  培训费</t>
  </si>
  <si>
    <t xml:space="preserve">  专用材料购置费</t>
  </si>
  <si>
    <t xml:space="preserve">  委托业务费  </t>
  </si>
  <si>
    <t xml:space="preserve">  公务接待费</t>
  </si>
  <si>
    <t xml:space="preserve">  因公出国（境）费用</t>
  </si>
  <si>
    <t xml:space="preserve">  公务用车运行维护费</t>
  </si>
  <si>
    <t xml:space="preserve">  维修(护)费</t>
  </si>
  <si>
    <t xml:space="preserve">  其他商品和服务支出</t>
  </si>
  <si>
    <t>机关资本性支出</t>
  </si>
  <si>
    <t xml:space="preserve">  房屋建筑物购建</t>
  </si>
  <si>
    <t xml:space="preserve">  基础设施建设</t>
  </si>
  <si>
    <t xml:space="preserve">  设备购置</t>
  </si>
  <si>
    <t xml:space="preserve">  其他资本性支出</t>
  </si>
  <si>
    <t>对事业单位经常性补助</t>
  </si>
  <si>
    <t xml:space="preserve">  工资福利支出</t>
  </si>
  <si>
    <t xml:space="preserve">  商品和服务支出</t>
  </si>
  <si>
    <t>其他对事业单位补助</t>
  </si>
  <si>
    <t>对事业单位资本性补助</t>
  </si>
  <si>
    <t xml:space="preserve">  资本性支出(一)</t>
  </si>
  <si>
    <t>对个人和家庭的补助</t>
  </si>
  <si>
    <t xml:space="preserve">  社会福利和救助</t>
  </si>
  <si>
    <t xml:space="preserve">  离退休费</t>
  </si>
  <si>
    <t xml:space="preserve">  其他对个人和家庭的补助</t>
  </si>
  <si>
    <t>支  出  合  计</t>
  </si>
  <si>
    <t>1-6  2020年嵩明县一般公共预算支出表（州、市对下转移支付项目）</t>
  </si>
  <si>
    <t>嵩明属于县级，财政管理上，下辖街道均按一级预算单位管理，不存在对下转移支付</t>
  </si>
  <si>
    <t>项       目</t>
  </si>
  <si>
    <t>一般公共服务支出</t>
  </si>
  <si>
    <t>……</t>
  </si>
  <si>
    <t>国防支出</t>
  </si>
  <si>
    <t>公共安全支出</t>
  </si>
  <si>
    <t>教育支出</t>
  </si>
  <si>
    <t>科学技术支出</t>
  </si>
  <si>
    <t>文化旅游体育与传媒支出</t>
  </si>
  <si>
    <t>社会保障和就业支出</t>
  </si>
  <si>
    <t>卫生健康支出</t>
  </si>
  <si>
    <t>节能环保支出</t>
  </si>
  <si>
    <t>城乡社区支出</t>
  </si>
  <si>
    <t>农林水支出</t>
  </si>
  <si>
    <t>交通运输支出</t>
  </si>
  <si>
    <t>资源勘探工业信息等支出</t>
  </si>
  <si>
    <t>商业服务业等支出</t>
  </si>
  <si>
    <t>自然资源海洋气象等支出</t>
  </si>
  <si>
    <t>住房保障支出</t>
  </si>
  <si>
    <t>粮油物资储备支出</t>
  </si>
  <si>
    <t>灾害防治及应急管理支出</t>
  </si>
  <si>
    <t>其他支出</t>
  </si>
  <si>
    <t>省对下专项转移支付合计</t>
  </si>
  <si>
    <t>1-7  2020年嵩明县分地区收返还和转移支付预算表</t>
  </si>
  <si>
    <t>地  区</t>
  </si>
  <si>
    <t>合计</t>
  </si>
  <si>
    <t>税收返还</t>
  </si>
  <si>
    <t>一般性转移支付</t>
  </si>
  <si>
    <t>专项转移支付</t>
  </si>
  <si>
    <t>一、提前下达数小计</t>
  </si>
  <si>
    <t>昆明市(嵩明县）</t>
  </si>
  <si>
    <t xml:space="preserve"> </t>
  </si>
  <si>
    <t>二、待分配数</t>
  </si>
  <si>
    <t>三、预算合计</t>
  </si>
  <si>
    <t>1-8  2020年嵩明县“三公”经费预算财政拨款情况统计表</t>
  </si>
  <si>
    <t>比上年增、减情况</t>
  </si>
  <si>
    <t>增、减金额</t>
  </si>
  <si>
    <t>增、减幅度</t>
  </si>
  <si>
    <t>1.因公出国（境）费</t>
  </si>
  <si>
    <t>2.公务接待费</t>
  </si>
  <si>
    <t>3.公务用车购置及运行费</t>
  </si>
  <si>
    <t>其中：（1）公务用车购置费</t>
  </si>
  <si>
    <t xml:space="preserve">      （2）公务用车运行费</t>
  </si>
  <si>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   ......</t>
  </si>
  <si>
    <t>2-1  2020年嵩明县政府性基金预算收入情况表</t>
  </si>
  <si>
    <t>一、地方农网还贷资金收入</t>
  </si>
  <si>
    <t>二、国家电影事业发展专项资金收入</t>
  </si>
  <si>
    <t>三、国有土地收益基金收入</t>
  </si>
  <si>
    <t>四、农业土地开发资金收入</t>
  </si>
  <si>
    <t>五、国有土地使用权出让收入</t>
  </si>
  <si>
    <t xml:space="preserve">   土地出让价款收入</t>
  </si>
  <si>
    <t xml:space="preserve">   补缴的土地价款</t>
  </si>
  <si>
    <t xml:space="preserve">   划拨土地收入</t>
  </si>
  <si>
    <t xml:space="preserve">   缴纳新增建设用地土地有偿使用费</t>
  </si>
  <si>
    <t xml:space="preserve">   其他土地出让收入</t>
  </si>
  <si>
    <t>六、大中型水库库区基金收入</t>
  </si>
  <si>
    <t>七、彩票公益金收入</t>
  </si>
  <si>
    <t xml:space="preserve">   福利彩票公益金收入</t>
  </si>
  <si>
    <t xml:space="preserve">   体育彩票公益金收入</t>
  </si>
  <si>
    <t>八、城市基础设施配套费收入</t>
  </si>
  <si>
    <t>九、小型水库移民扶助基金收入</t>
  </si>
  <si>
    <t>十、国家重大水利工程建设基金收入</t>
  </si>
  <si>
    <t>十一、车辆通行费</t>
  </si>
  <si>
    <t>十二、污水处理费收入</t>
  </si>
  <si>
    <t>十三、彩票发行机构和彩票销售机构的业务费用</t>
  </si>
  <si>
    <t>十四、其他政府性基金收入</t>
  </si>
  <si>
    <t>十五、专项债券对应项目专项收入</t>
  </si>
  <si>
    <t>嵩明县政府性基金预算收入</t>
  </si>
  <si>
    <t>地方政府专项债务收入</t>
  </si>
  <si>
    <t xml:space="preserve">   政府性基金补助收入</t>
  </si>
  <si>
    <t>2-2  2020年嵩明县政府性基金预算支出情况表</t>
  </si>
  <si>
    <t>一、文化旅游体育与传媒支出</t>
  </si>
  <si>
    <t xml:space="preserve">   国家电影事业发展专项资金安排的支出</t>
  </si>
  <si>
    <t xml:space="preserve">   旅游发展基金支出</t>
  </si>
  <si>
    <t>二、社会保障和就业支出</t>
  </si>
  <si>
    <t xml:space="preserve">   大中型水库移民后期扶持基金支出</t>
  </si>
  <si>
    <t xml:space="preserve">   小型水库移民扶助基金安排的支出</t>
  </si>
  <si>
    <t>三、节能环保支出</t>
  </si>
  <si>
    <t xml:space="preserve">   可再生能源电价附加收入安排的支出</t>
  </si>
  <si>
    <t>四、城乡社区支出</t>
  </si>
  <si>
    <t xml:space="preserve">   国有土地使用权出让收入及对应专项债务收入安排的支出</t>
  </si>
  <si>
    <t xml:space="preserve">   国有土地收益基金及对应专项债务收入安排的支出</t>
  </si>
  <si>
    <t xml:space="preserve">   农业土地开发资金安排的支出</t>
  </si>
  <si>
    <t xml:space="preserve">   城市基础设施配套费安排的支出</t>
  </si>
  <si>
    <t xml:space="preserve">   污水处理费收入安排的支出</t>
  </si>
  <si>
    <t xml:space="preserve">   土地储备专项债券收入安排的支出</t>
  </si>
  <si>
    <t xml:space="preserve">   棚户区改造专项债券收入安排的支出</t>
  </si>
  <si>
    <t xml:space="preserve">   城市基础设施配套费对应专项债务收入安排的支出</t>
  </si>
  <si>
    <t>五、农林水支出</t>
  </si>
  <si>
    <t xml:space="preserve">   大中型水库库区基金安排的支出</t>
  </si>
  <si>
    <t xml:space="preserve">   国家重大水利工程建设基金安排的支出</t>
  </si>
  <si>
    <t xml:space="preserve">   国家重大水利工程建设基金对应专项债务收入安排的支出</t>
  </si>
  <si>
    <t>六、交通运输支出</t>
  </si>
  <si>
    <t xml:space="preserve">   车辆通行费安排的支出</t>
  </si>
  <si>
    <t xml:space="preserve">   港口建设费安排的支出</t>
  </si>
  <si>
    <t xml:space="preserve">   民航发展基金支出</t>
  </si>
  <si>
    <t xml:space="preserve">   政府收费公路专项债券收入安排的支出</t>
  </si>
  <si>
    <t>七、资源勘探信息等支出</t>
  </si>
  <si>
    <t xml:space="preserve">   农网还贷资金支出</t>
  </si>
  <si>
    <t>八、其他支出</t>
  </si>
  <si>
    <t xml:space="preserve">   其他政府性基金安排的支出</t>
  </si>
  <si>
    <t xml:space="preserve">   彩票发行销售机构业务费安排的支出</t>
  </si>
  <si>
    <t xml:space="preserve">   彩票公益金安排的支出</t>
  </si>
  <si>
    <t>九、债务付息支出</t>
  </si>
  <si>
    <t xml:space="preserve">   地方政府专项债务付息支出</t>
  </si>
  <si>
    <t>十、债务发行费用支出</t>
  </si>
  <si>
    <t xml:space="preserve">   地方政府专项债务发行费用支出</t>
  </si>
  <si>
    <t>嵩明县政府性基金支出</t>
  </si>
  <si>
    <t xml:space="preserve">   调出资金</t>
  </si>
  <si>
    <t xml:space="preserve">  上解上级支出</t>
  </si>
  <si>
    <t xml:space="preserve">  结转下年支出</t>
  </si>
  <si>
    <t xml:space="preserve">   年终结余</t>
  </si>
  <si>
    <t>地方政府专项债务还本支出</t>
  </si>
  <si>
    <t>2-3  2020年嵩明县本级政府性基金预算收入情况表</t>
  </si>
  <si>
    <t>一、农网还贷资金收入</t>
  </si>
  <si>
    <t>二、港口建设费收入</t>
  </si>
  <si>
    <t>三、国家电影事业发展专项资金收入</t>
  </si>
  <si>
    <t>四、国有土地收益基金收入</t>
  </si>
  <si>
    <t>五、农业土地开发资金收入</t>
  </si>
  <si>
    <t>六、国有土地使用权出让收入</t>
  </si>
  <si>
    <t>七、大中型水库库区基金收入</t>
  </si>
  <si>
    <t>八、彩票公益金收入</t>
  </si>
  <si>
    <t>九、城市基础设施配套费收入</t>
  </si>
  <si>
    <t>十、小型水库移民扶助基金收入</t>
  </si>
  <si>
    <t>十一、国家重大水利工程建设基金收入</t>
  </si>
  <si>
    <t>十二、车辆通行费</t>
  </si>
  <si>
    <t>十三、污水处理费收入</t>
  </si>
  <si>
    <t>十四、彩票发行机构和彩票销售机构的业务费用</t>
  </si>
  <si>
    <t>十五、其他政府性基金收入</t>
  </si>
  <si>
    <t>嵩明县本级政府性基金预算收入</t>
  </si>
  <si>
    <t>2-4  2020年嵩明县本级政府性基金预算支出情况表</t>
  </si>
  <si>
    <t xml:space="preserve">     资助少数民族语电影译制</t>
  </si>
  <si>
    <t xml:space="preserve">     其他国家电影事业发展专项资金支出</t>
  </si>
  <si>
    <t xml:space="preserve">     其他大中型水库移民后期扶持基金支出</t>
  </si>
  <si>
    <t xml:space="preserve">     其他国有土地使用权出让收入安排的支出</t>
  </si>
  <si>
    <t xml:space="preserve">     其他大中型水库库区基金支出</t>
  </si>
  <si>
    <t xml:space="preserve">     其他重大水利工程建设基金支出</t>
  </si>
  <si>
    <t xml:space="preserve">     其他车辆通行费安排的支出</t>
  </si>
  <si>
    <t xml:space="preserve">     航道建设和维护</t>
  </si>
  <si>
    <t xml:space="preserve">     航运保障系统建设</t>
  </si>
  <si>
    <t xml:space="preserve">     民航机场建设</t>
  </si>
  <si>
    <t xml:space="preserve">     民航安全</t>
  </si>
  <si>
    <t xml:space="preserve">     航线和机场补贴</t>
  </si>
  <si>
    <t xml:space="preserve">     地方农网还贷资金支出</t>
  </si>
  <si>
    <t xml:space="preserve">     福利彩票销售机构的业务费支出</t>
  </si>
  <si>
    <t xml:space="preserve">     体育彩票销售机构的业务费支出</t>
  </si>
  <si>
    <t xml:space="preserve">     彩票市场调控资金支出</t>
  </si>
  <si>
    <t xml:space="preserve">     用于社会福利的彩票公益金支出</t>
  </si>
  <si>
    <t xml:space="preserve">     用于体育事业的彩票公益金支出</t>
  </si>
  <si>
    <t xml:space="preserve">     用于残疾人事业的彩票公益金支出</t>
  </si>
  <si>
    <t xml:space="preserve">     用于其他社会公益事业的彩票公益金支出</t>
  </si>
  <si>
    <t>嵩明县本级政府性基金支出</t>
  </si>
  <si>
    <t xml:space="preserve">   政府性基金转移支付</t>
  </si>
  <si>
    <t xml:space="preserve">     政府性基金补助支出</t>
  </si>
  <si>
    <t xml:space="preserve">     上解支出</t>
  </si>
  <si>
    <t xml:space="preserve">   地方政府专项债务转贷支出</t>
  </si>
  <si>
    <t>2-5  2020年嵩明县本级政府性基金支出表（州、市对下转移支付）</t>
  </si>
  <si>
    <t>注：嵩明县属于县级，下辖的街道站所办均按县级预算部门管理，故2020年无对下转移支付。</t>
  </si>
  <si>
    <t>本年支出小计</t>
  </si>
  <si>
    <t>3-1  2020年嵩明县国有资本经营收入预算情况表</t>
  </si>
  <si>
    <r>
      <rPr>
        <sz val="14"/>
        <rFont val="MS Serif"/>
        <charset val="134"/>
      </rPr>
      <t xml:space="preserve">    </t>
    </r>
    <r>
      <rPr>
        <sz val="14"/>
        <color indexed="8"/>
        <rFont val="宋体"/>
        <charset val="134"/>
      </rPr>
      <t>单位：万元</t>
    </r>
  </si>
  <si>
    <t>项        目</t>
  </si>
  <si>
    <t xml:space="preserve">  利润收入</t>
  </si>
  <si>
    <t xml:space="preserve">     电力企业利润收入</t>
  </si>
  <si>
    <t xml:space="preserve">     运输企业利润收入</t>
  </si>
  <si>
    <t xml:space="preserve">     投资服务企业利润收入</t>
  </si>
  <si>
    <t xml:space="preserve">     贸易企业利润收入</t>
  </si>
  <si>
    <t xml:space="preserve">     建筑施工企业利润收入</t>
  </si>
  <si>
    <t xml:space="preserve">     房地产企业利润收入</t>
  </si>
  <si>
    <t xml:space="preserve">     农林牧渔企业利润收入</t>
  </si>
  <si>
    <t xml:space="preserve">     军工企业利润收入</t>
  </si>
  <si>
    <t xml:space="preserve">     转制科研院所利润收入</t>
  </si>
  <si>
    <t xml:space="preserve">     地质勘查企业利润收入</t>
  </si>
  <si>
    <t xml:space="preserve">    卫生体育福利企业利润收入</t>
  </si>
  <si>
    <t xml:space="preserve">     教育文化广播企业利润收入</t>
  </si>
  <si>
    <t xml:space="preserve">     科学研究企业利润收入</t>
  </si>
  <si>
    <t xml:space="preserve">     机关社团所属企业利润收入</t>
  </si>
  <si>
    <t xml:space="preserve">     化工企业利润收入</t>
  </si>
  <si>
    <t xml:space="preserve">     金融企业利润收入（国资预算）</t>
  </si>
  <si>
    <t xml:space="preserve">     其他国有资本经营预算企业利润收入</t>
  </si>
  <si>
    <t xml:space="preserve">  股利、股息收入</t>
  </si>
  <si>
    <t xml:space="preserve">     国有控股公司股利、股息收入</t>
  </si>
  <si>
    <t xml:space="preserve">     国有参股公司股利、股息收入</t>
  </si>
  <si>
    <t xml:space="preserve">     其他国有资本经营预算企业股利、股息收入</t>
  </si>
  <si>
    <t xml:space="preserve">  产权转让收入</t>
  </si>
  <si>
    <t xml:space="preserve">     国有股权、股份转让收入</t>
  </si>
  <si>
    <t xml:space="preserve">     国有独资企业产权转让收入</t>
  </si>
  <si>
    <t xml:space="preserve">     其他国有资本经营预算企业产权转让收入</t>
  </si>
  <si>
    <t xml:space="preserve">  清算收入</t>
  </si>
  <si>
    <t xml:space="preserve">     国有股权、股份清算收入</t>
  </si>
  <si>
    <t xml:space="preserve">     国有独资企业清算收入</t>
  </si>
  <si>
    <t xml:space="preserve">     其他国有资本经营预算企业清算收入</t>
  </si>
  <si>
    <t xml:space="preserve">  其他国有资本经营预算收入</t>
  </si>
  <si>
    <t>嵩明县国有资本经营收入</t>
  </si>
  <si>
    <t>上年结转</t>
  </si>
  <si>
    <t>3-2  2020年嵩明县国有资本经营支出预算情况表</t>
  </si>
  <si>
    <t xml:space="preserve">  解决历史遗留问题及改革成本支出</t>
  </si>
  <si>
    <t xml:space="preserve">    "三供一业"移交补助支出</t>
  </si>
  <si>
    <t xml:space="preserve">    国有企业办职教幼教补助支出</t>
  </si>
  <si>
    <t xml:space="preserve">    国有企业改革成本支出</t>
  </si>
  <si>
    <t xml:space="preserve">    离休干部医药费补助支出</t>
  </si>
  <si>
    <t xml:space="preserve">    其他解决历史遗留问题及改革成本支出</t>
  </si>
  <si>
    <t xml:space="preserve">  国有企业资本金注入</t>
  </si>
  <si>
    <t xml:space="preserve">    国有经济结构调整支出</t>
  </si>
  <si>
    <t xml:space="preserve">    公益性设施投资支出</t>
  </si>
  <si>
    <t xml:space="preserve">    前瞻性战略性产业发展支出</t>
  </si>
  <si>
    <t xml:space="preserve">    生态环境保护支出</t>
  </si>
  <si>
    <t xml:space="preserve">    其他国有企业资本金注入</t>
  </si>
  <si>
    <t xml:space="preserve">  国有企业政策性补贴</t>
  </si>
  <si>
    <t xml:space="preserve">    国有企业政策性补贴(项)</t>
  </si>
  <si>
    <t xml:space="preserve">  其他国有资本经营预算支出</t>
  </si>
  <si>
    <t xml:space="preserve">    其他国有资本经营预算支出(项)</t>
  </si>
  <si>
    <t>嵩明县国有资本经营支出</t>
  </si>
  <si>
    <t>调出资金</t>
  </si>
  <si>
    <t>调入一般公共预算支出</t>
  </si>
  <si>
    <t>结转下年</t>
  </si>
  <si>
    <t>3-3  2020年嵩明县本级国有资本经营收入预算情况表</t>
  </si>
  <si>
    <t>利润收入</t>
  </si>
  <si>
    <t>股利、股息收入</t>
  </si>
  <si>
    <t>清算收入</t>
  </si>
  <si>
    <t>嵩明县本级国有资本经营收入</t>
  </si>
  <si>
    <t>3-4  2020年嵩明县本级国有资本经营支出预算情况表</t>
  </si>
  <si>
    <t>项   目</t>
  </si>
  <si>
    <t>嵩明县本级国有资本经营支出</t>
  </si>
  <si>
    <t>国有资本经营预算转移支付</t>
  </si>
  <si>
    <t>3-5  2020年嵩明县国有资本经营预算转移支付表（分地区）</t>
  </si>
  <si>
    <t>注：嵩明县属于县级，下辖的镇街道按县级预算部门管理，故无转移支付。</t>
  </si>
  <si>
    <t>预算数</t>
  </si>
  <si>
    <t>昆明市</t>
  </si>
  <si>
    <t>昭通市</t>
  </si>
  <si>
    <t>曲靖市</t>
  </si>
  <si>
    <t>玉溪市</t>
  </si>
  <si>
    <t>红河州</t>
  </si>
  <si>
    <t>文山州</t>
  </si>
  <si>
    <t>普洱市</t>
  </si>
  <si>
    <t>西双版纳州</t>
  </si>
  <si>
    <t>楚雄州</t>
  </si>
  <si>
    <t>大理州</t>
  </si>
  <si>
    <t>保山市</t>
  </si>
  <si>
    <t>德宏州</t>
  </si>
  <si>
    <t>丽江市</t>
  </si>
  <si>
    <t>怒江州</t>
  </si>
  <si>
    <t>迪庆州</t>
  </si>
  <si>
    <t>临沧市</t>
  </si>
  <si>
    <t>合  计</t>
  </si>
  <si>
    <t>3-6  2020年嵩明县本级国有资本经营预算转移支付表（分项目）</t>
  </si>
  <si>
    <t>项目名称</t>
  </si>
  <si>
    <t>4-1  2020年嵩明县社会保险基金收入预算情况表</t>
  </si>
  <si>
    <t>项     目</t>
  </si>
  <si>
    <t>2019年预计执行数</t>
  </si>
  <si>
    <t>预算数比上年预计执行数增长%</t>
  </si>
  <si>
    <t>一、企业职工基本养老保险基金收入</t>
  </si>
  <si>
    <t xml:space="preserve">    其中：保险费收入</t>
  </si>
  <si>
    <t xml:space="preserve">          利息收入</t>
  </si>
  <si>
    <t xml:space="preserve">          财政补贴收入</t>
  </si>
  <si>
    <t>二、机关事业单位基本养老保险基金收入</t>
  </si>
  <si>
    <t>三、失业保险基金收入</t>
  </si>
  <si>
    <t>四、城镇职工基本医疗保险基金收入</t>
  </si>
  <si>
    <t>五、工伤保险基金收入</t>
  </si>
  <si>
    <t>六、城乡居民基本养老保险基金收入</t>
  </si>
  <si>
    <t>七、居民基本医疗保险基金收入</t>
  </si>
  <si>
    <t>八、生育保险基金收入</t>
  </si>
  <si>
    <t>收入小计</t>
  </si>
  <si>
    <t xml:space="preserve">  其中：保险费收入</t>
  </si>
  <si>
    <t xml:space="preserve">        利息收入</t>
  </si>
  <si>
    <t xml:space="preserve">        财政补贴收入</t>
  </si>
  <si>
    <t>上级补助收入</t>
  </si>
  <si>
    <t>下级上解收入</t>
  </si>
  <si>
    <t>收入合计</t>
  </si>
  <si>
    <t>4-2  2020年嵩明县本级社会保险基金支出预算情况表</t>
  </si>
  <si>
    <r>
      <rPr>
        <sz val="14"/>
        <rFont val="宋体"/>
        <charset val="134"/>
      </rPr>
      <t xml:space="preserve">    </t>
    </r>
    <r>
      <rPr>
        <sz val="14"/>
        <color indexed="8"/>
        <rFont val="宋体"/>
        <charset val="134"/>
      </rPr>
      <t>单位：万元</t>
    </r>
  </si>
  <si>
    <t>一、企业职工基本养老保险基金支出</t>
  </si>
  <si>
    <t xml:space="preserve">    其中：待遇支出</t>
  </si>
  <si>
    <t>二、机关事业单位基本养老保险基金支出</t>
  </si>
  <si>
    <t>三、失业保险基金支出</t>
  </si>
  <si>
    <t>四、城镇职工基本医疗保险基金支出</t>
  </si>
  <si>
    <t>五、工伤保险基金支出</t>
  </si>
  <si>
    <t>六、城乡居民基本养老保险基金支出</t>
  </si>
  <si>
    <t>七、居民基本医疗保险基金支出</t>
  </si>
  <si>
    <t>八、生育保险基金支出</t>
  </si>
  <si>
    <t>支出小计</t>
  </si>
  <si>
    <t xml:space="preserve">    其中：社会保险待遇支出</t>
  </si>
  <si>
    <t xml:space="preserve">补助下级支出
  </t>
  </si>
  <si>
    <t>上解上级支出</t>
  </si>
  <si>
    <t>支出合计</t>
  </si>
  <si>
    <t>4-3  2020年嵩明县本级社会保险基金收入预算情况表</t>
  </si>
  <si>
    <t>20%.3</t>
  </si>
  <si>
    <t>4-4  2020年嵩明县本级社会保险基金支出预算情况表</t>
  </si>
  <si>
    <t>补助下级支出</t>
  </si>
  <si>
    <t>5-1  XX省（州、市）2019年地方政府债务限额及余额预算情况表</t>
  </si>
  <si>
    <t>单位：亿元</t>
  </si>
  <si>
    <t>地   区</t>
  </si>
  <si>
    <t>2019年债务限额</t>
  </si>
  <si>
    <t>2019年债务余额预计执行数</t>
  </si>
  <si>
    <t>一般债务</t>
  </si>
  <si>
    <t>专项债务</t>
  </si>
  <si>
    <t>公  式</t>
  </si>
  <si>
    <t>A=B+C</t>
  </si>
  <si>
    <t>B</t>
  </si>
  <si>
    <t>C</t>
  </si>
  <si>
    <t>D=E+F</t>
  </si>
  <si>
    <t>E</t>
  </si>
  <si>
    <t>F</t>
  </si>
  <si>
    <t>XX省合计</t>
  </si>
  <si>
    <t xml:space="preserve">  一、XX省本级</t>
  </si>
  <si>
    <t xml:space="preserve"> 二、XX州（市）下级合计</t>
  </si>
  <si>
    <t>（一）下级地区1</t>
  </si>
  <si>
    <t>（二）下级地区2</t>
  </si>
  <si>
    <t>注：1.本表反映上一年度本地区、本级及分地区地方政府债务限额及余额预计执行数。</t>
  </si>
  <si>
    <t xml:space="preserve">    2.本表由县级以上地方各级财政部门在本级人民代表大会批准预算后二十日内公开。</t>
  </si>
  <si>
    <t>嵩明县2019年地方政府债务限额及余额预算情况表</t>
  </si>
  <si>
    <t>（以昆明市为例）</t>
  </si>
  <si>
    <t xml:space="preserve">  昆明市</t>
  </si>
  <si>
    <t xml:space="preserve">    昆明市本级</t>
  </si>
  <si>
    <t xml:space="preserve">    五华区</t>
  </si>
  <si>
    <t xml:space="preserve">    盘龙区</t>
  </si>
  <si>
    <t>嵩明县</t>
  </si>
  <si>
    <t>5-2  嵩明县2019年地方政府一般债务余额情况表</t>
  </si>
  <si>
    <t>项    目</t>
  </si>
  <si>
    <t>执行数</t>
  </si>
  <si>
    <t>一、2018年末地方政府一般债务余额实际数</t>
  </si>
  <si>
    <t>二、2019年末地方政府一般债务余额限额</t>
  </si>
  <si>
    <t>三、2019年地方政府一般债务发行额</t>
  </si>
  <si>
    <t xml:space="preserve">   中央转贷地方的国际金融组织和外国政府贷款</t>
  </si>
  <si>
    <t xml:space="preserve">   2019年地方政府一般债券发行额</t>
  </si>
  <si>
    <t>四、2019年地方政府一般债务还本额</t>
  </si>
  <si>
    <t>五、2019年末地方政府一般债务余额预计执行数</t>
  </si>
  <si>
    <t>六、2020年地方财政赤字</t>
  </si>
  <si>
    <t>七、2020年地方政府一般债务余额限额</t>
  </si>
  <si>
    <t>注：1.本表反映本地区上两年度一般债务余额，上一年度一般债务限额、发行额、还本支出及余额，本年度财政赤字及一般
      债务限额。  
    2.本表由县级以上地方各级财政部门在本级人民代表大会批准预算后二十日内公开。</t>
  </si>
  <si>
    <t>5-3 本级2019年地方政府一般债务余额情况表</t>
  </si>
  <si>
    <t xml:space="preserve">    中央转贷地方的国际金融组织和外国政府贷款</t>
  </si>
  <si>
    <t xml:space="preserve">    2019年地方政府一般债券发行额</t>
  </si>
  <si>
    <t>注：1.本表反映本地区上两年度一般债务余额，上一年度一般债务限额、发行额、还本支出及余额，本年度财政赤
      字及一般债务限额。  
    2.本表由县级以上地方各级财政部门在本级人民代表大会批准预算后二十日内公开。</t>
  </si>
  <si>
    <t>5-4嵩明县2019年地方政府专项债务余额情况表</t>
  </si>
  <si>
    <t>一、2018年末地方政府专项债务余额实际数</t>
  </si>
  <si>
    <t>二、2019年末地方政府专项债务余额限额</t>
  </si>
  <si>
    <t>三、2019年地方政府专项债务发行额</t>
  </si>
  <si>
    <t>四、2019年地方政府专项债务还本额</t>
  </si>
  <si>
    <t>五、2019年末地方政府专项债务余额预计执行数</t>
  </si>
  <si>
    <t>六、2020年地方政府专项债务新增限额</t>
  </si>
  <si>
    <t>七、2020年末地方政府专项债务余额限额</t>
  </si>
  <si>
    <t>注：1.本表反映本地区上两年度专项债务余额，上一年度专项债务限额、发行额、还本额及余额，本年度专项债务新
      增限额及限额。
    2.本表由县级以上地方各级财政部门在本级人民代表大会批准预算后二十日内公开。</t>
  </si>
  <si>
    <t>5-5 本级2019年地方政府专项债务余额情况表</t>
  </si>
  <si>
    <t>注：1.本表反映本地区上两年度专项债务余额，上一年度专项债务限额、发行额、还本额及余额，本年度专项债务
      新增限额及限额。
    2.本表由县级以上地方各级财政部门在本级人民代表大会批准预算后二十日内公开。</t>
  </si>
  <si>
    <t>5-6 嵩明县地方政府债券发行及还本
付息情况表</t>
  </si>
  <si>
    <t>公式</t>
  </si>
  <si>
    <t>本地区</t>
  </si>
  <si>
    <t>本级</t>
  </si>
  <si>
    <t>一、2019年发行预计执行数</t>
  </si>
  <si>
    <t>A=B+D</t>
  </si>
  <si>
    <t>（一）一般债券</t>
  </si>
  <si>
    <t xml:space="preserve">   其中：再融资债券</t>
  </si>
  <si>
    <t>（二）专项债券</t>
  </si>
  <si>
    <t>D</t>
  </si>
  <si>
    <t>二、2019年还本预计执行数</t>
  </si>
  <si>
    <t>F=G+H</t>
  </si>
  <si>
    <t>G</t>
  </si>
  <si>
    <t>H</t>
  </si>
  <si>
    <t>三、2019年付息预计执行数</t>
  </si>
  <si>
    <t>I=J+K</t>
  </si>
  <si>
    <t>J</t>
  </si>
  <si>
    <t>K</t>
  </si>
  <si>
    <t>四、2020年还本预算数</t>
  </si>
  <si>
    <t>L=M+O</t>
  </si>
  <si>
    <t>M</t>
  </si>
  <si>
    <t xml:space="preserve">   其中：再融资</t>
  </si>
  <si>
    <t xml:space="preserve">      财政预算安排 </t>
  </si>
  <si>
    <t>N</t>
  </si>
  <si>
    <t>O</t>
  </si>
  <si>
    <t xml:space="preserve">      财政预算安排</t>
  </si>
  <si>
    <t>P</t>
  </si>
  <si>
    <t>五、2020年付息预算数</t>
  </si>
  <si>
    <t>Q=R+S</t>
  </si>
  <si>
    <t>R</t>
  </si>
  <si>
    <t>S</t>
  </si>
  <si>
    <t>注：1.本表反映本地区上一年度地方政府债券（含再融资债券）发行及还本付息支出
      预计执行数、本年度地方政府债券还本付息支出预算数等。
    2.本表由县级以上地方各级财政部门在本级人民代表大会批准预算后二十日内公
      开。</t>
  </si>
  <si>
    <t>5-7 嵩明县2020年地方政府债务限额提前下达情况表</t>
  </si>
  <si>
    <t>下级</t>
  </si>
  <si>
    <t>一、2019年地方政府债务限额</t>
  </si>
  <si>
    <t>其中： 一般债务限额</t>
  </si>
  <si>
    <t xml:space="preserve">       专项债务限额</t>
  </si>
  <si>
    <t>二、提前下达的2020年新增地方政府债务限额</t>
  </si>
  <si>
    <t>注：本表反映本地区及本级年初预算中列示提前下达的新增地方政府债务限额情况，由县级以上地方各级财政部门在本级人民代表大会批准预算后二十日内公开。</t>
  </si>
  <si>
    <t>5-8 嵩明县2020年初新增地方政府债券资金安排表</t>
  </si>
  <si>
    <t>说明：2020年年初嵩明县无新增政府债券资金</t>
  </si>
  <si>
    <t>序号</t>
  </si>
  <si>
    <t>项目类型</t>
  </si>
  <si>
    <t>项目主管部门</t>
  </si>
  <si>
    <t>债券性质</t>
  </si>
  <si>
    <t>债券规模</t>
  </si>
  <si>
    <t>如：农村公路、市政道路等
如：土地储备、政府收费公路、棚改等</t>
  </si>
  <si>
    <t>一般债券
专项债券</t>
  </si>
  <si>
    <t>注：本表反映本级当年提前下达的新增地方政府债券资金使用安排，由县级以上地方各级财政部门在本级人民代表大会批准预算后二十日内公开。</t>
  </si>
  <si>
    <t>6-1   2020年嵩明县重大政策和重点项目绩效目标表</t>
  </si>
  <si>
    <t>单位名称.项目名称</t>
  </si>
  <si>
    <t>项目目标</t>
  </si>
  <si>
    <t>一级指标</t>
  </si>
  <si>
    <t>二级指标</t>
  </si>
  <si>
    <t>三级指标</t>
  </si>
  <si>
    <t>指标值</t>
  </si>
  <si>
    <t>绩效指标值设定依据及数据来源</t>
  </si>
  <si>
    <t>说明</t>
  </si>
  <si>
    <t xml:space="preserve">  嵩明县人民医院</t>
  </si>
  <si>
    <t xml:space="preserve">    内儿科大楼县政府定额补助资金</t>
  </si>
  <si>
    <t>嵩明县人民医院内儿科大楼项目建成后将新增住院病床559张，极大缓解病人住院难问题</t>
  </si>
  <si>
    <t>产出指标</t>
  </si>
  <si>
    <t>数量指标</t>
  </si>
  <si>
    <t>住院病床增加</t>
  </si>
  <si>
    <t>559</t>
  </si>
  <si>
    <t>嵩明县人民医院内儿科大楼可行性研究报告</t>
  </si>
  <si>
    <t>大楼建成后将新增病床559张</t>
  </si>
  <si>
    <t>效益指标</t>
  </si>
  <si>
    <t>经济效益指标</t>
  </si>
  <si>
    <t>收入增加</t>
  </si>
  <si>
    <t>3600</t>
  </si>
  <si>
    <t>病床增加住院病人增加导致收入增加</t>
  </si>
  <si>
    <t>社会效益指标</t>
  </si>
  <si>
    <t>住院人次增加</t>
  </si>
  <si>
    <t>10000</t>
  </si>
  <si>
    <t>病床增加住院病人增加</t>
  </si>
  <si>
    <t>满意度指标</t>
  </si>
  <si>
    <t>服务对象满意度指标</t>
  </si>
  <si>
    <t>患者满意度</t>
  </si>
  <si>
    <t>90</t>
  </si>
  <si>
    <t>患者满意度在90%以上</t>
  </si>
  <si>
    <t xml:space="preserve">    嵩明县人民医院内儿科大楼贷款贴息补助资金</t>
  </si>
  <si>
    <t>医疗收入增加</t>
  </si>
  <si>
    <t xml:space="preserve">    疫情防控经费</t>
  </si>
  <si>
    <t>全面落实《国务院应对新冠肺炎疫情联防联控机制防控医疗机构新冠肺炎防控技术方案》防控措施，通过落实基本防控措施、规范重点部门管理、加强医务人员防护和患者管理等，切实加强各医疗卫生机构疫情防控工作，杜绝“四个风险”，实现全县各医疗机构医护人员、患者“零感染”、“零扩散”。</t>
  </si>
  <si>
    <t>患者医疗救治率</t>
  </si>
  <si>
    <t>100</t>
  </si>
  <si>
    <t>根据上级文件</t>
  </si>
  <si>
    <t>现场医疗卫生人员保护率</t>
  </si>
  <si>
    <t xml:space="preserve"> 完成政府指定疑似和确诊病人运转率</t>
  </si>
  <si>
    <t xml:space="preserve"> 疫情标本运输完成率</t>
  </si>
  <si>
    <t>质量指标</t>
  </si>
  <si>
    <t xml:space="preserve"> 　 救治信息做到“日报告、零报告”率</t>
  </si>
  <si>
    <t>时效指标</t>
  </si>
  <si>
    <t xml:space="preserve"> 突发疫情及时处置率</t>
  </si>
  <si>
    <t xml:space="preserve"> 突发疫情有效处置率</t>
  </si>
  <si>
    <t xml:space="preserve"> 服务对象满意率</t>
  </si>
  <si>
    <t>嵩明县水务局</t>
  </si>
  <si>
    <t xml:space="preserve">  嵩明县水务局</t>
  </si>
  <si>
    <t/>
  </si>
  <si>
    <t>牛栏江水环境综合治理专项经费</t>
  </si>
  <si>
    <t>在在牛栏江流域200米范围内种植有机水稻、瓜果等作物替代大棚种植，减少农业种植对牛栏江的水体污染。</t>
  </si>
  <si>
    <t>替代大棚种植3000亩</t>
  </si>
  <si>
    <t>3000亩</t>
  </si>
  <si>
    <t>云南省环保厅关于牛栏江水污染防治（嵩明）实施方案的审查意见（四个子项目）</t>
  </si>
  <si>
    <t>在牛栏江流域200米范围内种植有机水稻、瓜果等作物替代大棚种植，减少农业种植对牛栏江的水体污染</t>
  </si>
  <si>
    <t>成本指标</t>
  </si>
  <si>
    <t>项目总投资1268万元每年</t>
  </si>
  <si>
    <t>1268</t>
  </si>
  <si>
    <t>实施方案</t>
  </si>
  <si>
    <t>每年产出水稻930吨</t>
  </si>
  <si>
    <t>900</t>
  </si>
  <si>
    <t>收益表</t>
  </si>
  <si>
    <t>实际种植面积为1863亩，每亩0.5吨</t>
  </si>
  <si>
    <t>发展有机农业产品，追求绿色无污染、无公害食品。</t>
  </si>
  <si>
    <t>实现有机物无污染水稻种植</t>
  </si>
  <si>
    <t>发展有机农业产品，追求绿色无污染、无公害食品，减少水环境污染。</t>
  </si>
  <si>
    <t>生态效益指标</t>
  </si>
  <si>
    <r>
      <rPr>
        <sz val="9"/>
        <rFont val="宋体"/>
        <charset val="134"/>
      </rPr>
      <t>项目实施后去除施用化肥产生的污染负荷，削减COD2.9吨/ａ，TN0.87吨/ａ,TP0.08吨/ａ,NH３-N0.09吨/ａ.有效改善牛栏江沿岸生态景观，有效削减农业面源污染达</t>
    </r>
    <r>
      <rPr>
        <sz val="9"/>
        <rFont val="宋体"/>
        <charset val="134"/>
      </rPr>
      <t>60%</t>
    </r>
  </si>
  <si>
    <t>COD2.9吨/ａ，TN0.87吨/ａ,TP0.08吨/ａ,NH３-N0.09吨/ａ.</t>
  </si>
  <si>
    <t>项目实施后去除施用化肥产生的污染负荷，削减COD2.9吨/ａ，TN0.87吨/ａ,TP0.08吨/ａ,NH３-N0.09吨/ａ.</t>
  </si>
  <si>
    <t>对片区内群众服务满意度</t>
  </si>
  <si>
    <t>调查问卷</t>
  </si>
  <si>
    <t>促进发展污染较少的农业生产方式，降低农业在环境方面不能隐藏的污染。</t>
  </si>
  <si>
    <t xml:space="preserve">    水资源节约管理与保护</t>
  </si>
  <si>
    <t>加强全县居民及非居民用水单位计划用水与定额管理工作，促进科学、合理节约用水，推进节约型社会建设（水政执法）.</t>
  </si>
  <si>
    <t>2020年底前完成</t>
  </si>
  <si>
    <t>1</t>
  </si>
  <si>
    <t>计划用水与定额管理工作实施细则</t>
  </si>
  <si>
    <t>开展计划用水管理</t>
  </si>
  <si>
    <t>促进科学、合理节约用水</t>
  </si>
  <si>
    <t>居民及非居民用水用户</t>
  </si>
  <si>
    <t>纳入计划管理用户</t>
  </si>
  <si>
    <t xml:space="preserve">    农村饮水安全工程</t>
  </si>
  <si>
    <t>中型水库水费征收成本专项资金,确保三中型水库八家村、大石头、上游水库在全额上水费收入后有必要的成本费用,主要用于水库临星维修费,电费,临时工费用,车船使用费,代收水费手续费.</t>
  </si>
  <si>
    <t>2020年底完成</t>
  </si>
  <si>
    <t>批复及实施方案</t>
  </si>
  <si>
    <t>嵩明县三座中型水库水费全额上缴，成本费用全额纳入财政预算</t>
  </si>
  <si>
    <t>水库正常运转及社会稳定</t>
  </si>
  <si>
    <t>维护中型水库正常运行，确保受益区社会稳定</t>
  </si>
  <si>
    <t>保障牛栏江嵩明段的生态用水</t>
  </si>
  <si>
    <t>河长制实施方案</t>
  </si>
  <si>
    <t>确保河道水达标</t>
  </si>
  <si>
    <t>受益区满意度85%</t>
  </si>
  <si>
    <t>85</t>
  </si>
  <si>
    <t>满意度调查表</t>
  </si>
  <si>
    <t>嵩明县教育体育局</t>
  </si>
  <si>
    <t xml:space="preserve">  嵩明县教育体育局</t>
  </si>
  <si>
    <t xml:space="preserve">    农村义务教育家庭经济困难小学生活补助经费</t>
  </si>
  <si>
    <t>巩固城乡义务教育经费保障机制，对城乡义务教育家庭经济困难学生提供生活补助，帮助家庭经济困难学生顺利就学，提升义务教育巩固率。</t>
  </si>
  <si>
    <t>建档立卡学生覆盖率</t>
  </si>
  <si>
    <t>昆财教（2019）259号</t>
  </si>
  <si>
    <t>无</t>
  </si>
  <si>
    <t>补助资金当年到位率</t>
  </si>
  <si>
    <t>小学寄宿制人均补助标准</t>
  </si>
  <si>
    <t>1000</t>
  </si>
  <si>
    <t>小学非寄宿制人均补助标准</t>
  </si>
  <si>
    <t>500</t>
  </si>
  <si>
    <t>九年义务教育巩固率</t>
  </si>
  <si>
    <t>93</t>
  </si>
  <si>
    <t>学生满意度</t>
  </si>
  <si>
    <t>95</t>
  </si>
  <si>
    <t xml:space="preserve">    城乡小学生均公用经费补助资金</t>
  </si>
  <si>
    <t>保障城乡义务教育学校公用经费</t>
  </si>
  <si>
    <t>补助义教学校覆盖率</t>
  </si>
  <si>
    <t>专款专用率</t>
  </si>
  <si>
    <t>按标准足额发放</t>
  </si>
  <si>
    <t>600</t>
  </si>
  <si>
    <t>嵩教联发6号</t>
  </si>
  <si>
    <t>学校对政策知晓度</t>
  </si>
  <si>
    <t>教师满意度</t>
  </si>
  <si>
    <t>80</t>
  </si>
  <si>
    <t xml:space="preserve">    城乡初中生均公用经费</t>
  </si>
  <si>
    <t>足额拨付学校公用经费，保障学校正常运转</t>
  </si>
  <si>
    <t>补助学校覆盖率</t>
  </si>
  <si>
    <t>拨付经费及时率</t>
  </si>
  <si>
    <t>按春秋两学期拨付</t>
  </si>
  <si>
    <t>按标准足额拨付</t>
  </si>
  <si>
    <t>800</t>
  </si>
  <si>
    <t>保障学校日常教育教学工作正常开支</t>
  </si>
  <si>
    <t>保障</t>
  </si>
  <si>
    <t xml:space="preserve">    “三名工程”及体育发展专项资金</t>
  </si>
  <si>
    <t>保障我县名校建设、名师培养、实施名长工程</t>
  </si>
  <si>
    <t>引进名校</t>
  </si>
  <si>
    <t>三名工程</t>
  </si>
  <si>
    <t>培养名教师</t>
  </si>
  <si>
    <t>3</t>
  </si>
  <si>
    <t>资金专款专用率</t>
  </si>
  <si>
    <t>可持续影响指标</t>
  </si>
  <si>
    <t>发展嵩明县教育教学水平</t>
  </si>
  <si>
    <t>发展</t>
  </si>
  <si>
    <t>家长满意度</t>
  </si>
  <si>
    <t xml:space="preserve">    学前教育家庭经济困难学生补助经费</t>
  </si>
  <si>
    <t>按时足额拨付资金金，减轻家庭经济困难儿童负担</t>
  </si>
  <si>
    <t>资助幼儿人数</t>
  </si>
  <si>
    <t>3268</t>
  </si>
  <si>
    <t>昆财教（2019）25号</t>
  </si>
  <si>
    <t>资助人数占在园幼儿数比例</t>
  </si>
  <si>
    <t>30</t>
  </si>
  <si>
    <t>人均资助标准</t>
  </si>
  <si>
    <t>300</t>
  </si>
  <si>
    <t>补助对象政策知晓度</t>
  </si>
  <si>
    <t>学前教育资助年限</t>
  </si>
  <si>
    <t xml:space="preserve">    农村义务教育家庭经济困难初中生活补助经费</t>
  </si>
  <si>
    <t>巩固城乡义务教育经费保障机制，对城乡义务教育家庭经济困难学生提供生活补助，帮助家庭经济困难学生顺利就学，提升义务教育巩固率</t>
  </si>
  <si>
    <t>　 建档立卡学生覆盖率</t>
  </si>
  <si>
    <t>　 补助资金当年到位率</t>
  </si>
  <si>
    <t xml:space="preserve"> 初中寄宿制人均补助标准</t>
  </si>
  <si>
    <t>1250</t>
  </si>
  <si>
    <t>初中非寄宿制人均补助标准</t>
  </si>
  <si>
    <t>625</t>
  </si>
  <si>
    <t xml:space="preserve"> 　 九年义务教育巩固率</t>
  </si>
  <si>
    <t xml:space="preserve"> 　 学生满意度</t>
  </si>
  <si>
    <t xml:space="preserve">    小学生课后服务专项资金</t>
  </si>
  <si>
    <t>到2020年秋季学期，全县100％的小学开展课后服务</t>
  </si>
  <si>
    <t>公办小学数</t>
  </si>
  <si>
    <t>7</t>
  </si>
  <si>
    <t>教育事业统计报表</t>
  </si>
  <si>
    <t>县直学校3所，中心校4所</t>
  </si>
  <si>
    <t>覆盖率</t>
  </si>
  <si>
    <t>小学课后服务工作意见要求</t>
  </si>
  <si>
    <t>意见要求2020年秋季学期实现公办学校全开展</t>
  </si>
  <si>
    <t>促进学生全面健康成长</t>
  </si>
  <si>
    <t>促进</t>
  </si>
  <si>
    <t>课后服务要以学生为中心，遵循教育规律和学生成长规律</t>
  </si>
  <si>
    <t>帮助家长解决无法按时接管孩子的困难</t>
  </si>
  <si>
    <t xml:space="preserve">    中高考成绩优秀教师奖励及教师节活动专项资金</t>
  </si>
  <si>
    <t>奖励2020年中高考优秀教师</t>
  </si>
  <si>
    <t>完成时限</t>
  </si>
  <si>
    <t>本年度内</t>
  </si>
  <si>
    <t>提升嵩明县教育教学水平</t>
  </si>
  <si>
    <t>提升</t>
  </si>
  <si>
    <t>教师满度</t>
  </si>
  <si>
    <t xml:space="preserve">    中小学（幼儿园）教育科研保障专项资金</t>
  </si>
  <si>
    <t>组建学科工作室；组建心理健康、名班主任、名师工作室；开展县级规划课题和小课题研究；完成组建中小学课堂教学评委专家库准备工作。</t>
  </si>
  <si>
    <t>组建工作室</t>
  </si>
  <si>
    <t>嵩明县教体局教育科研工作方案</t>
  </si>
  <si>
    <t>开展县级规划课题和小组课题研究</t>
  </si>
  <si>
    <t>5</t>
  </si>
  <si>
    <t>改善嵩明教育教学水平</t>
  </si>
  <si>
    <t>改善</t>
  </si>
  <si>
    <t>形成一批有影响力的学科骨干教师</t>
  </si>
  <si>
    <t>中长期</t>
  </si>
  <si>
    <t xml:space="preserve">    农村义务教育初中学生营养改善补助经费</t>
  </si>
  <si>
    <t>按4元/生/年保障嵩明县农村义教阶段学生营养餐。</t>
  </si>
  <si>
    <t xml:space="preserve"> 补助人数覆盖率</t>
  </si>
  <si>
    <t>上级资金文件</t>
  </si>
  <si>
    <t xml:space="preserve"> 补助资金到位率</t>
  </si>
  <si>
    <t>补助标准</t>
  </si>
  <si>
    <t>4</t>
  </si>
  <si>
    <t>补助对象对政策知晓度</t>
  </si>
  <si>
    <t xml:space="preserve"> 学生及家长满意度</t>
  </si>
  <si>
    <t xml:space="preserve">    普高建档立卡生活补助经费</t>
  </si>
  <si>
    <t>减轻家庭经济困难学生经济负担</t>
  </si>
  <si>
    <t>家庭经济困难学生覆盖率</t>
  </si>
  <si>
    <t>昆财教（2019）117号</t>
  </si>
  <si>
    <t>资金当年到位率</t>
  </si>
  <si>
    <t>受助学生对政策知晓度</t>
  </si>
  <si>
    <t xml:space="preserve">    中等职业教育学校免学费补助资金</t>
  </si>
  <si>
    <t>保障中等职业学校学生免学费补助</t>
  </si>
  <si>
    <t>学生对政策知晓率</t>
  </si>
  <si>
    <t xml:space="preserve">    中等职业学校国家助学金专项资金</t>
  </si>
  <si>
    <t>中等职业学校国家助学金顺利发放，保障学生完成学业</t>
  </si>
  <si>
    <t>助学金发放覆盖率</t>
  </si>
  <si>
    <t>按规定享受助学金所有学生</t>
  </si>
  <si>
    <t>助学金发放及时率</t>
  </si>
  <si>
    <t>春秋两学期按时发放</t>
  </si>
  <si>
    <t>减轻学生经济负担</t>
  </si>
  <si>
    <t>减轻</t>
  </si>
  <si>
    <t xml:space="preserve">    校舍维修改造及学习全民改薄等补助资金</t>
  </si>
  <si>
    <t>改善全县教育教学环境</t>
  </si>
  <si>
    <t>补助学校改善教学环境</t>
  </si>
  <si>
    <t>改善教学环境</t>
  </si>
  <si>
    <t>师生满意度</t>
  </si>
  <si>
    <t xml:space="preserve">    农村义务教育小学学生营养改善补助经费</t>
  </si>
  <si>
    <t>补助人数覆盖率</t>
  </si>
  <si>
    <t>昆财教（2019）年240号，嵩明县学生人数34454人</t>
  </si>
  <si>
    <t>补助资金到位率</t>
  </si>
  <si>
    <t>昆财教（2019）年240号</t>
  </si>
  <si>
    <t>按200天计算</t>
  </si>
  <si>
    <t>学生及家长满意度</t>
  </si>
  <si>
    <t xml:space="preserve">    “学前教育三年行动计划”县级配套专项资金</t>
  </si>
  <si>
    <t>新建校舍1091平方米，计划总投资4477万元，发展学前教育。</t>
  </si>
  <si>
    <t>新建幼儿园校舍</t>
  </si>
  <si>
    <t>22</t>
  </si>
  <si>
    <t>2020年计划新建22班幼儿园校舍</t>
  </si>
  <si>
    <t>校舍建设达标率</t>
  </si>
  <si>
    <t>建筑类项目通过验收情况</t>
  </si>
  <si>
    <t>通过验收项目/开展项目总数*权重分</t>
  </si>
  <si>
    <t>校舍建设完成及时率</t>
  </si>
  <si>
    <t>项目实际提前完成实际与计划完成时间比率</t>
  </si>
  <si>
    <t>未按计划完成的酌情扣分</t>
  </si>
  <si>
    <t>发展嵩明县学前教育</t>
  </si>
  <si>
    <t>服务对象满意度</t>
  </si>
  <si>
    <t>6-2 嵩明县 重点工作情况解释说明汇总表</t>
  </si>
  <si>
    <t>重点工作</t>
  </si>
  <si>
    <t>2020年工作重点及工作情况</t>
  </si>
  <si>
    <t>聚焦风险防范，打好“三大”攻坚战</t>
  </si>
  <si>
    <t>严管严控政府债务，强化存量债务偿还计划管理和偿债资金落实，守住到期风险底线，安排4177万元用于化解政府性债务。支持巩固脱贫攻坚成果与乡村振兴战略有机衔接，统筹3000万元用于脱贫攻坚、农村综合改革一事一议普惠制、乡村保洁等。牢固树立绿色发展理念，安排节能环保项目支出2483万元，安排水环境治理经费1686万元，统筹城乡污水、生活垃圾综合处理，湿地建设、农业农村面源污染治理等，支持打赢污染防治攻坚战。</t>
  </si>
  <si>
    <t>预算绩效</t>
  </si>
  <si>
    <t>一是强化预算绩效理念，持续提升财政管理效能。全面实施预算绩效管理，落实绩效评价结果与预算安排、政策调整挂钩机制。二是加大预决算公开力度，持续拓展公开范围和内容，提高支出预算和政策透明度。三是全面实施国库集中支付电子化管理，逐步取消现金支付，全面推广公务卡改革。四是继续优化支出结构，加大资金统筹使用力度，着力解决收支矛盾。五是推进内控机制建立和检查成果运用，促进财政管理提质增效</t>
  </si>
  <si>
    <t>减税降费</t>
  </si>
  <si>
    <t>不折不扣实施更大规模的减税降费政策，有效降低企业运行成本，增加微观主体活力。抓好税源培育，加强政策宣传，指导企业用好用足各类扶持政策。强化财税部门沟通协作，完善重点企业挂钩联系机制，跟踪企业营收、税收变化。加快对高新技术产业，现代服务业等新动能培育，推进产业升级转型，形成新的税收增长点。四是加强收入组织，强化宏观政策和经济形势分析，跟踪、监控主体税源及重点企业的运行情况，科学研判收入趋势。依法依规组织收入，落实各项提高收入质量的政策措施。</t>
  </si>
  <si>
    <t>乡村乡村振兴</t>
  </si>
  <si>
    <t>施乡村振兴战略，持续推进农村综合性改革，扶持新型农业经营主体，稳步推进国家农村综合性改革试点试验区建设和产业兴村措施。支持实施农村人居环境整治，支持村级集体经济发展，持续壮大村级集体经济</t>
  </si>
</sst>
</file>

<file path=xl/styles.xml><?xml version="1.0" encoding="utf-8"?>
<styleSheet xmlns="http://schemas.openxmlformats.org/spreadsheetml/2006/main">
  <numFmts count="33">
    <numFmt numFmtId="176" formatCode="_ * #,##0_ ;_ * \-#,##0_ ;_ * &quot;-&quot;??_ ;_ @_ "/>
    <numFmt numFmtId="177" formatCode="#,##0.00_);[Red]\(#,##0.00\)"/>
    <numFmt numFmtId="178" formatCode="#,##0.000000"/>
    <numFmt numFmtId="179" formatCode="_(* #,##0.00_);_(* \(#,##0.00\);_(* &quot;-&quot;??_);_(@_)"/>
    <numFmt numFmtId="180" formatCode="&quot;$&quot;\ #,##0_-;[Red]&quot;$&quot;\ #,##0\-"/>
    <numFmt numFmtId="44" formatCode="_ &quot;￥&quot;* #,##0.00_ ;_ &quot;￥&quot;* \-#,##0.00_ ;_ &quot;￥&quot;* &quot;-&quot;??_ ;_ @_ "/>
    <numFmt numFmtId="181" formatCode="0\.0,&quot;0&quot;"/>
    <numFmt numFmtId="182" formatCode="_(* #,##0_);_(* \(#,##0\);_(* &quot;-&quot;_);_(@_)"/>
    <numFmt numFmtId="183" formatCode="#\ ??/??"/>
    <numFmt numFmtId="184" formatCode="#,##0;\(#,##0\)"/>
    <numFmt numFmtId="43" formatCode="_ * #,##0.00_ ;_ * \-#,##0.00_ ;_ * &quot;-&quot;??_ ;_ @_ "/>
    <numFmt numFmtId="185" formatCode="_-&quot;$&quot;\ * #,##0.00_-;_-&quot;$&quot;\ * #,##0.00\-;_-&quot;$&quot;\ * &quot;-&quot;??_-;_-@_-"/>
    <numFmt numFmtId="186" formatCode="\$#,##0;\(\$#,##0\)"/>
    <numFmt numFmtId="187" formatCode="&quot;$&quot;#,##0.00_);[Red]\(&quot;$&quot;#,##0.00\)"/>
    <numFmt numFmtId="188" formatCode="yy\.mm\.dd"/>
    <numFmt numFmtId="189" formatCode="0.0"/>
    <numFmt numFmtId="190" formatCode="_(&quot;$&quot;* #,##0_);_(&quot;$&quot;* \(#,##0\);_(&quot;$&quot;* &quot;-&quot;_);_(@_)"/>
    <numFmt numFmtId="191" formatCode="&quot;$&quot;#,##0_);[Red]\(&quot;$&quot;#,##0\)"/>
    <numFmt numFmtId="192" formatCode="#,##0.0_);\(#,##0.0\)"/>
    <numFmt numFmtId="193" formatCode="_-&quot;$&quot;\ * #,##0_-;_-&quot;$&quot;\ * #,##0\-;_-&quot;$&quot;\ * &quot;-&quot;_-;_-@_-"/>
    <numFmt numFmtId="41" formatCode="_ * #,##0_ ;_ * \-#,##0_ ;_ * &quot;-&quot;_ ;_ @_ "/>
    <numFmt numFmtId="42" formatCode="_ &quot;￥&quot;* #,##0_ ;_ &quot;￥&quot;* \-#,##0_ ;_ &quot;￥&quot;* &quot;-&quot;_ ;_ @_ "/>
    <numFmt numFmtId="194" formatCode="0_ "/>
    <numFmt numFmtId="195" formatCode="#,##0_ ;[Red]\-#,##0\ "/>
    <numFmt numFmtId="196" formatCode="\$#,##0.00;\(\$#,##0.00\)"/>
    <numFmt numFmtId="197" formatCode="_-* #,##0_-;\-* #,##0_-;_-* &quot;-&quot;_-;_-@_-"/>
    <numFmt numFmtId="198" formatCode="&quot;$&quot;\ #,##0.00_-;[Red]&quot;$&quot;\ #,##0.00\-"/>
    <numFmt numFmtId="199" formatCode="_(&quot;$&quot;* #,##0.00_);_(&quot;$&quot;* \(#,##0.00\);_(&quot;$&quot;* &quot;-&quot;??_);_(@_)"/>
    <numFmt numFmtId="200" formatCode="0_);[Red]\(0\)"/>
    <numFmt numFmtId="201" formatCode="0.00_ "/>
    <numFmt numFmtId="202" formatCode="0.0%"/>
    <numFmt numFmtId="203" formatCode="_-* #,##0.00_-;\-* #,##0.00_-;_-* &quot;-&quot;??_-;_-@_-"/>
    <numFmt numFmtId="204" formatCode="#,##0_ "/>
  </numFmts>
  <fonts count="131">
    <font>
      <sz val="11"/>
      <color indexed="8"/>
      <name val="宋体"/>
      <charset val="134"/>
    </font>
    <font>
      <sz val="11"/>
      <color theme="1"/>
      <name val="宋体"/>
      <charset val="134"/>
      <scheme val="minor"/>
    </font>
    <font>
      <sz val="20"/>
      <name val="方正小标宋简体"/>
      <charset val="134"/>
    </font>
    <font>
      <b/>
      <sz val="14"/>
      <name val="宋体"/>
      <charset val="134"/>
      <scheme val="minor"/>
    </font>
    <font>
      <b/>
      <sz val="14"/>
      <color theme="1"/>
      <name val="宋体"/>
      <charset val="134"/>
      <scheme val="minor"/>
    </font>
    <font>
      <sz val="12"/>
      <name val="宋体"/>
      <charset val="134"/>
      <scheme val="minor"/>
    </font>
    <font>
      <b/>
      <sz val="10"/>
      <name val="宋体"/>
      <charset val="134"/>
    </font>
    <font>
      <sz val="9"/>
      <name val="宋体"/>
      <charset val="1"/>
    </font>
    <font>
      <sz val="9"/>
      <name val="宋体"/>
      <charset val="134"/>
    </font>
    <font>
      <sz val="10"/>
      <name val="宋体"/>
      <charset val="134"/>
    </font>
    <font>
      <sz val="10"/>
      <color indexed="8"/>
      <name val="宋体"/>
      <charset val="134"/>
    </font>
    <font>
      <sz val="20"/>
      <color indexed="8"/>
      <name val="方正小标宋简体"/>
      <charset val="134"/>
    </font>
    <font>
      <b/>
      <sz val="14"/>
      <color indexed="8"/>
      <name val="宋体"/>
      <charset val="134"/>
    </font>
    <font>
      <sz val="14"/>
      <color indexed="8"/>
      <name val="宋体"/>
      <charset val="134"/>
    </font>
    <font>
      <sz val="9"/>
      <color rgb="FF000000"/>
      <name val="宋体"/>
      <charset val="1"/>
    </font>
    <font>
      <sz val="10"/>
      <name val="宋体"/>
      <charset val="1"/>
    </font>
    <font>
      <sz val="9"/>
      <color rgb="FF000000"/>
      <name val="宋体"/>
      <charset val="134"/>
    </font>
    <font>
      <sz val="9"/>
      <color theme="1"/>
      <name val="宋体"/>
      <charset val="134"/>
    </font>
    <font>
      <sz val="10"/>
      <color theme="1"/>
      <name val="宋体"/>
      <charset val="134"/>
    </font>
    <font>
      <sz val="14"/>
      <color indexed="8"/>
      <name val="宋体"/>
      <charset val="134"/>
      <scheme val="minor"/>
    </font>
    <font>
      <sz val="12"/>
      <color indexed="8"/>
      <name val="宋体"/>
      <charset val="134"/>
      <scheme val="minor"/>
    </font>
    <font>
      <sz val="11"/>
      <color indexed="8"/>
      <name val="宋体"/>
      <charset val="134"/>
      <scheme val="minor"/>
    </font>
    <font>
      <b/>
      <sz val="20"/>
      <name val="SimSun"/>
      <charset val="134"/>
    </font>
    <font>
      <sz val="11"/>
      <color rgb="FFFF0000"/>
      <name val="SimSun"/>
      <charset val="134"/>
    </font>
    <font>
      <sz val="11"/>
      <name val="SimSun"/>
      <charset val="134"/>
    </font>
    <font>
      <b/>
      <sz val="14"/>
      <name val="SimSun"/>
      <charset val="134"/>
    </font>
    <font>
      <sz val="14"/>
      <name val="SimSun"/>
      <charset val="134"/>
    </font>
    <font>
      <sz val="12"/>
      <name val="SimSun"/>
      <charset val="134"/>
    </font>
    <font>
      <b/>
      <sz val="15"/>
      <name val="SimSun"/>
      <charset val="134"/>
    </font>
    <font>
      <sz val="9"/>
      <name val="SimSun"/>
      <charset val="134"/>
    </font>
    <font>
      <sz val="14"/>
      <name val="宋体"/>
      <charset val="134"/>
    </font>
    <font>
      <sz val="12"/>
      <color indexed="8"/>
      <name val="宋体"/>
      <charset val="134"/>
    </font>
    <font>
      <b/>
      <sz val="14"/>
      <name val="宋体"/>
      <charset val="134"/>
    </font>
    <font>
      <sz val="14"/>
      <color rgb="FFFF0000"/>
      <name val="宋体"/>
      <charset val="134"/>
    </font>
    <font>
      <sz val="12"/>
      <name val="宋体"/>
      <charset val="134"/>
    </font>
    <font>
      <sz val="14"/>
      <name val="MS Serif"/>
      <charset val="134"/>
    </font>
    <font>
      <sz val="14"/>
      <name val="Times New Roman"/>
      <charset val="134"/>
    </font>
    <font>
      <sz val="14"/>
      <name val="宋体"/>
      <charset val="134"/>
      <scheme val="minor"/>
    </font>
    <font>
      <sz val="14"/>
      <color theme="1"/>
      <name val="宋体"/>
      <charset val="134"/>
      <scheme val="minor"/>
    </font>
    <font>
      <sz val="20"/>
      <color rgb="FF000000"/>
      <name val="方正小标宋简体"/>
      <charset val="134"/>
    </font>
    <font>
      <sz val="11"/>
      <color indexed="10"/>
      <name val="宋体"/>
      <charset val="134"/>
    </font>
    <font>
      <b/>
      <sz val="12"/>
      <name val="宋体"/>
      <charset val="134"/>
    </font>
    <font>
      <sz val="20"/>
      <color theme="1"/>
      <name val="方正小标宋简体"/>
      <charset val="134"/>
    </font>
    <font>
      <sz val="10"/>
      <name val="宋体"/>
      <charset val="134"/>
      <scheme val="minor"/>
    </font>
    <font>
      <sz val="20"/>
      <color indexed="8"/>
      <name val="宋体"/>
      <charset val="134"/>
    </font>
    <font>
      <sz val="11"/>
      <name val="宋体"/>
      <charset val="134"/>
    </font>
    <font>
      <b/>
      <sz val="14"/>
      <color rgb="FFFF0000"/>
      <name val="宋体"/>
      <charset val="134"/>
    </font>
    <font>
      <sz val="14"/>
      <color indexed="9"/>
      <name val="宋体"/>
      <charset val="134"/>
    </font>
    <font>
      <b/>
      <sz val="14"/>
      <color theme="1"/>
      <name val="宋体"/>
      <charset val="134"/>
    </font>
    <font>
      <sz val="20"/>
      <color theme="1"/>
      <name val="方正小标宋_GBK"/>
      <charset val="134"/>
    </font>
    <font>
      <sz val="12"/>
      <color theme="1"/>
      <name val="宋体"/>
      <charset val="134"/>
      <scheme val="minor"/>
    </font>
    <font>
      <sz val="14"/>
      <name val="Arial"/>
      <charset val="134"/>
    </font>
    <font>
      <b/>
      <sz val="12"/>
      <color rgb="FFFF0000"/>
      <name val="宋体"/>
      <charset val="134"/>
    </font>
    <font>
      <b/>
      <sz val="18"/>
      <name val="宋体"/>
      <charset val="134"/>
    </font>
    <font>
      <sz val="18"/>
      <name val="宋体"/>
      <charset val="134"/>
    </font>
    <font>
      <sz val="11"/>
      <color rgb="FFFF0000"/>
      <name val="宋体"/>
      <charset val="134"/>
    </font>
    <font>
      <sz val="16"/>
      <name val="黑体"/>
      <charset val="134"/>
    </font>
    <font>
      <sz val="16"/>
      <name val="宋体"/>
      <charset val="134"/>
    </font>
    <font>
      <sz val="22"/>
      <color indexed="8"/>
      <name val="宋体"/>
      <charset val="134"/>
    </font>
    <font>
      <b/>
      <sz val="28"/>
      <color indexed="8"/>
      <name val="宋体"/>
      <charset val="134"/>
    </font>
    <font>
      <sz val="8"/>
      <name val="Arial"/>
      <charset val="134"/>
    </font>
    <font>
      <sz val="12"/>
      <color indexed="9"/>
      <name val="宋体"/>
      <charset val="134"/>
    </font>
    <font>
      <b/>
      <sz val="11"/>
      <color indexed="8"/>
      <name val="宋体"/>
      <charset val="134"/>
    </font>
    <font>
      <sz val="11"/>
      <color indexed="9"/>
      <name val="宋体"/>
      <charset val="134"/>
    </font>
    <font>
      <sz val="10"/>
      <name val="Geneva"/>
      <charset val="134"/>
    </font>
    <font>
      <sz val="10"/>
      <name val="楷体"/>
      <charset val="134"/>
    </font>
    <font>
      <b/>
      <sz val="12"/>
      <color indexed="8"/>
      <name val="宋体"/>
      <charset val="134"/>
    </font>
    <font>
      <b/>
      <sz val="11"/>
      <color indexed="52"/>
      <name val="宋体"/>
      <charset val="134"/>
    </font>
    <font>
      <sz val="11"/>
      <color indexed="17"/>
      <name val="宋体"/>
      <charset val="134"/>
    </font>
    <font>
      <sz val="10"/>
      <name val="Arial"/>
      <charset val="134"/>
    </font>
    <font>
      <sz val="11"/>
      <color indexed="52"/>
      <name val="宋体"/>
      <charset val="134"/>
    </font>
    <font>
      <sz val="8"/>
      <name val="Times New Roman"/>
      <charset val="134"/>
    </font>
    <font>
      <b/>
      <sz val="15"/>
      <color theme="3"/>
      <name val="宋体"/>
      <charset val="134"/>
      <scheme val="minor"/>
    </font>
    <font>
      <b/>
      <sz val="11"/>
      <color theme="1"/>
      <name val="宋体"/>
      <charset val="0"/>
      <scheme val="minor"/>
    </font>
    <font>
      <b/>
      <sz val="18"/>
      <color theme="3"/>
      <name val="宋体"/>
      <charset val="134"/>
      <scheme val="minor"/>
    </font>
    <font>
      <sz val="11"/>
      <color theme="0"/>
      <name val="宋体"/>
      <charset val="0"/>
      <scheme val="minor"/>
    </font>
    <font>
      <b/>
      <sz val="15"/>
      <color indexed="56"/>
      <name val="宋体"/>
      <charset val="134"/>
    </font>
    <font>
      <sz val="11"/>
      <color theme="1"/>
      <name val="宋体"/>
      <charset val="0"/>
      <scheme val="minor"/>
    </font>
    <font>
      <b/>
      <sz val="11"/>
      <color rgb="FFFFFFFF"/>
      <name val="宋体"/>
      <charset val="0"/>
      <scheme val="minor"/>
    </font>
    <font>
      <sz val="11"/>
      <color rgb="FF3F3F76"/>
      <name val="宋体"/>
      <charset val="0"/>
      <scheme val="minor"/>
    </font>
    <font>
      <i/>
      <sz val="11"/>
      <color rgb="FF7F7F7F"/>
      <name val="宋体"/>
      <charset val="0"/>
      <scheme val="minor"/>
    </font>
    <font>
      <b/>
      <sz val="11"/>
      <color rgb="FFFA7D00"/>
      <name val="宋体"/>
      <charset val="0"/>
      <scheme val="minor"/>
    </font>
    <font>
      <b/>
      <sz val="11"/>
      <color theme="3"/>
      <name val="宋体"/>
      <charset val="134"/>
      <scheme val="minor"/>
    </font>
    <font>
      <sz val="11"/>
      <color rgb="FF9C0006"/>
      <name val="宋体"/>
      <charset val="0"/>
      <scheme val="minor"/>
    </font>
    <font>
      <sz val="12"/>
      <name val="Times New Roman"/>
      <charset val="134"/>
    </font>
    <font>
      <sz val="11"/>
      <color indexed="60"/>
      <name val="宋体"/>
      <charset val="134"/>
    </font>
    <font>
      <b/>
      <sz val="10"/>
      <name val="MS Sans Serif"/>
      <charset val="134"/>
    </font>
    <font>
      <sz val="10"/>
      <name val="Helv"/>
      <charset val="134"/>
    </font>
    <font>
      <b/>
      <sz val="11"/>
      <color indexed="56"/>
      <name val="宋体"/>
      <charset val="134"/>
    </font>
    <font>
      <sz val="12"/>
      <color indexed="16"/>
      <name val="宋体"/>
      <charset val="134"/>
    </font>
    <font>
      <u/>
      <sz val="11"/>
      <color rgb="FF0000FF"/>
      <name val="宋体"/>
      <charset val="0"/>
      <scheme val="minor"/>
    </font>
    <font>
      <u/>
      <sz val="11"/>
      <color rgb="FF800080"/>
      <name val="宋体"/>
      <charset val="0"/>
      <scheme val="minor"/>
    </font>
    <font>
      <b/>
      <sz val="11"/>
      <color indexed="63"/>
      <name val="宋体"/>
      <charset val="134"/>
    </font>
    <font>
      <sz val="11"/>
      <color indexed="62"/>
      <name val="宋体"/>
      <charset val="134"/>
    </font>
    <font>
      <sz val="11"/>
      <color rgb="FFFF0000"/>
      <name val="宋体"/>
      <charset val="0"/>
      <scheme val="minor"/>
    </font>
    <font>
      <u/>
      <sz val="12"/>
      <color indexed="12"/>
      <name val="宋体"/>
      <charset val="134"/>
    </font>
    <font>
      <sz val="11"/>
      <color indexed="20"/>
      <name val="宋体"/>
      <charset val="134"/>
    </font>
    <font>
      <b/>
      <sz val="13"/>
      <color theme="3"/>
      <name val="宋体"/>
      <charset val="134"/>
      <scheme val="minor"/>
    </font>
    <font>
      <b/>
      <sz val="11"/>
      <color rgb="FF3F3F3F"/>
      <name val="宋体"/>
      <charset val="0"/>
      <scheme val="minor"/>
    </font>
    <font>
      <sz val="10"/>
      <name val="Times New Roman"/>
      <charset val="134"/>
    </font>
    <font>
      <sz val="11"/>
      <color rgb="FFFA7D00"/>
      <name val="宋体"/>
      <charset val="0"/>
      <scheme val="minor"/>
    </font>
    <font>
      <sz val="10"/>
      <name val="MS Sans Serif"/>
      <charset val="134"/>
    </font>
    <font>
      <b/>
      <sz val="10"/>
      <name val="Tms Rmn"/>
      <charset val="134"/>
    </font>
    <font>
      <sz val="11"/>
      <color rgb="FF006100"/>
      <name val="宋体"/>
      <charset val="0"/>
      <scheme val="minor"/>
    </font>
    <font>
      <sz val="10"/>
      <name val="仿宋_GB2312"/>
      <charset val="134"/>
    </font>
    <font>
      <sz val="11"/>
      <color rgb="FF9C6500"/>
      <name val="宋体"/>
      <charset val="0"/>
      <scheme val="minor"/>
    </font>
    <font>
      <sz val="12"/>
      <color indexed="17"/>
      <name val="宋体"/>
      <charset val="134"/>
    </font>
    <font>
      <b/>
      <sz val="13"/>
      <color indexed="56"/>
      <name val="宋体"/>
      <charset val="134"/>
    </font>
    <font>
      <b/>
      <sz val="12"/>
      <name val="Arial"/>
      <charset val="134"/>
    </font>
    <font>
      <b/>
      <sz val="18"/>
      <color indexed="56"/>
      <name val="宋体"/>
      <charset val="134"/>
    </font>
    <font>
      <b/>
      <sz val="15"/>
      <color indexed="54"/>
      <name val="宋体"/>
      <charset val="134"/>
    </font>
    <font>
      <b/>
      <sz val="10"/>
      <color indexed="9"/>
      <name val="宋体"/>
      <charset val="134"/>
    </font>
    <font>
      <sz val="12"/>
      <name val="Helv"/>
      <charset val="134"/>
    </font>
    <font>
      <b/>
      <sz val="8"/>
      <color indexed="9"/>
      <name val="宋体"/>
      <charset val="134"/>
    </font>
    <font>
      <sz val="12"/>
      <color indexed="9"/>
      <name val="Helv"/>
      <charset val="134"/>
    </font>
    <font>
      <b/>
      <sz val="9"/>
      <name val="Arial"/>
      <charset val="134"/>
    </font>
    <font>
      <b/>
      <sz val="13"/>
      <color indexed="54"/>
      <name val="宋体"/>
      <charset val="134"/>
    </font>
    <font>
      <sz val="7"/>
      <name val="Small Fonts"/>
      <charset val="134"/>
    </font>
    <font>
      <b/>
      <sz val="11"/>
      <color indexed="9"/>
      <name val="宋体"/>
      <charset val="134"/>
    </font>
    <font>
      <sz val="10"/>
      <color indexed="8"/>
      <name val="MS Sans Serif"/>
      <charset val="134"/>
    </font>
    <font>
      <b/>
      <sz val="11"/>
      <color indexed="54"/>
      <name val="宋体"/>
      <charset val="134"/>
    </font>
    <font>
      <b/>
      <sz val="18"/>
      <color indexed="54"/>
      <name val="宋体"/>
      <charset val="134"/>
    </font>
    <font>
      <sz val="12"/>
      <color indexed="20"/>
      <name val="宋体"/>
      <charset val="134"/>
    </font>
    <font>
      <b/>
      <sz val="14"/>
      <name val="楷体"/>
      <charset val="134"/>
    </font>
    <font>
      <b/>
      <sz val="18"/>
      <color indexed="62"/>
      <name val="宋体"/>
      <charset val="134"/>
    </font>
    <font>
      <i/>
      <sz val="11"/>
      <color indexed="23"/>
      <name val="宋体"/>
      <charset val="134"/>
    </font>
    <font>
      <u/>
      <sz val="10"/>
      <color indexed="12"/>
      <name val="Times"/>
      <charset val="134"/>
    </font>
    <font>
      <u/>
      <sz val="11"/>
      <color indexed="52"/>
      <name val="宋体"/>
      <charset val="134"/>
    </font>
    <font>
      <b/>
      <sz val="10"/>
      <name val="Arial"/>
      <charset val="134"/>
    </font>
    <font>
      <u/>
      <sz val="12"/>
      <color indexed="36"/>
      <name val="宋体"/>
      <charset val="134"/>
    </font>
    <font>
      <sz val="12"/>
      <name val="Courier"/>
      <charset val="134"/>
    </font>
  </fonts>
  <fills count="6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27"/>
        <bgColor indexed="64"/>
      </patternFill>
    </fill>
    <fill>
      <patternFill patternType="solid">
        <fgColor indexed="26"/>
        <bgColor indexed="64"/>
      </patternFill>
    </fill>
    <fill>
      <patternFill patternType="solid">
        <fgColor indexed="49"/>
        <bgColor indexed="64"/>
      </patternFill>
    </fill>
    <fill>
      <patternFill patternType="solid">
        <fgColor indexed="54"/>
        <bgColor indexed="64"/>
      </patternFill>
    </fill>
    <fill>
      <patternFill patternType="solid">
        <fgColor indexed="53"/>
        <bgColor indexed="64"/>
      </patternFill>
    </fill>
    <fill>
      <patternFill patternType="solid">
        <fgColor indexed="22"/>
        <bgColor indexed="64"/>
      </patternFill>
    </fill>
    <fill>
      <patternFill patternType="solid">
        <fgColor indexed="52"/>
        <bgColor indexed="64"/>
      </patternFill>
    </fill>
    <fill>
      <patternFill patternType="lightUp">
        <fgColor indexed="9"/>
        <bgColor indexed="22"/>
      </patternFill>
    </fill>
    <fill>
      <patternFill patternType="solid">
        <fgColor indexed="42"/>
        <bgColor indexed="64"/>
      </patternFill>
    </fill>
    <fill>
      <patternFill patternType="solid">
        <fgColor indexed="10"/>
        <bgColor indexed="64"/>
      </patternFill>
    </fill>
    <fill>
      <patternFill patternType="solid">
        <fgColor indexed="47"/>
        <bgColor indexed="64"/>
      </patternFill>
    </fill>
    <fill>
      <patternFill patternType="solid">
        <fgColor theme="5" tint="0.399975585192419"/>
        <bgColor indexed="64"/>
      </patternFill>
    </fill>
    <fill>
      <patternFill patternType="solid">
        <fgColor indexed="55"/>
        <bgColor indexed="64"/>
      </patternFill>
    </fill>
    <fill>
      <patternFill patternType="solid">
        <fgColor theme="6" tint="0.799981688894314"/>
        <bgColor indexed="64"/>
      </patternFill>
    </fill>
    <fill>
      <patternFill patternType="solid">
        <fgColor theme="5"/>
        <bgColor indexed="64"/>
      </patternFill>
    </fill>
    <fill>
      <patternFill patternType="solid">
        <fgColor rgb="FFA5A5A5"/>
        <bgColor indexed="64"/>
      </patternFill>
    </fill>
    <fill>
      <patternFill patternType="solid">
        <fgColor theme="8" tint="0.399975585192419"/>
        <bgColor indexed="64"/>
      </patternFill>
    </fill>
    <fill>
      <patternFill patternType="solid">
        <fgColor rgb="FFFFCC99"/>
        <bgColor indexed="64"/>
      </patternFill>
    </fill>
    <fill>
      <patternFill patternType="solid">
        <fgColor theme="9"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indexed="31"/>
        <bgColor indexed="64"/>
      </patternFill>
    </fill>
    <fill>
      <patternFill patternType="solid">
        <fgColor theme="6" tint="0.399975585192419"/>
        <bgColor indexed="64"/>
      </patternFill>
    </fill>
    <fill>
      <patternFill patternType="solid">
        <fgColor indexed="44"/>
        <bgColor indexed="64"/>
      </patternFill>
    </fill>
    <fill>
      <patternFill patternType="solid">
        <fgColor rgb="FFFFC7CE"/>
        <bgColor indexed="64"/>
      </patternFill>
    </fill>
    <fill>
      <patternFill patternType="solid">
        <fgColor indexed="25"/>
        <bgColor indexed="64"/>
      </patternFill>
    </fill>
    <fill>
      <patternFill patternType="solid">
        <fgColor indexed="29"/>
        <bgColor indexed="64"/>
      </patternFill>
    </fill>
    <fill>
      <patternFill patternType="solid">
        <fgColor indexed="43"/>
        <bgColor indexed="64"/>
      </patternFill>
    </fill>
    <fill>
      <patternFill patternType="solid">
        <fgColor indexed="48"/>
        <bgColor indexed="64"/>
      </patternFill>
    </fill>
    <fill>
      <patternFill patternType="solid">
        <fgColor indexed="36"/>
        <bgColor indexed="64"/>
      </patternFill>
    </fill>
    <fill>
      <patternFill patternType="solid">
        <fgColor indexed="45"/>
        <bgColor indexed="64"/>
      </patternFill>
    </fill>
    <fill>
      <patternFill patternType="solid">
        <fgColor indexed="51"/>
        <bgColor indexed="64"/>
      </patternFill>
    </fill>
    <fill>
      <patternFill patternType="solid">
        <fgColor rgb="FFFFFFCC"/>
        <bgColor indexed="64"/>
      </patternFill>
    </fill>
    <fill>
      <patternFill patternType="solid">
        <fgColor indexed="30"/>
        <bgColor indexed="64"/>
      </patternFill>
    </fill>
    <fill>
      <patternFill patternType="solid">
        <fgColor indexed="46"/>
        <bgColor indexed="64"/>
      </patternFill>
    </fill>
    <fill>
      <patternFill patternType="solid">
        <fgColor theme="8" tint="0.599993896298105"/>
        <bgColor indexed="64"/>
      </patternFill>
    </fill>
    <fill>
      <patternFill patternType="solid">
        <fgColor theme="7"/>
        <bgColor indexed="64"/>
      </patternFill>
    </fill>
    <fill>
      <patternFill patternType="solid">
        <fgColor theme="4" tint="0.399975585192419"/>
        <bgColor indexed="64"/>
      </patternFill>
    </fill>
    <fill>
      <patternFill patternType="solid">
        <fgColor theme="7" tint="0.399975585192419"/>
        <bgColor indexed="64"/>
      </patternFill>
    </fill>
    <fill>
      <patternFill patternType="gray0625"/>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6"/>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9"/>
        <bgColor indexed="64"/>
      </patternFill>
    </fill>
    <fill>
      <patternFill patternType="solid">
        <fgColor theme="9" tint="0.599993896298105"/>
        <bgColor indexed="64"/>
      </patternFill>
    </fill>
    <fill>
      <patternFill patternType="solid">
        <fgColor indexed="11"/>
        <bgColor indexed="64"/>
      </patternFill>
    </fill>
    <fill>
      <patternFill patternType="solid">
        <fgColor theme="9" tint="0.399975585192419"/>
        <bgColor indexed="64"/>
      </patternFill>
    </fill>
    <fill>
      <patternFill patternType="solid">
        <fgColor indexed="14"/>
        <bgColor indexed="64"/>
      </patternFill>
    </fill>
    <fill>
      <patternFill patternType="lightUp">
        <fgColor indexed="9"/>
        <bgColor indexed="29"/>
      </patternFill>
    </fill>
    <fill>
      <patternFill patternType="mediumGray">
        <fgColor indexed="22"/>
      </patternFill>
    </fill>
    <fill>
      <patternFill patternType="solid">
        <fgColor indexed="15"/>
        <bgColor indexed="64"/>
      </patternFill>
    </fill>
    <fill>
      <patternFill patternType="solid">
        <fgColor indexed="12"/>
        <bgColor indexed="64"/>
      </patternFill>
    </fill>
    <fill>
      <patternFill patternType="solid">
        <fgColor indexed="57"/>
        <bgColor indexed="64"/>
      </patternFill>
    </fill>
    <fill>
      <patternFill patternType="solid">
        <fgColor indexed="62"/>
        <bgColor indexed="64"/>
      </patternFill>
    </fill>
    <fill>
      <patternFill patternType="lightUp">
        <fgColor indexed="9"/>
        <bgColor indexed="55"/>
      </patternFill>
    </fill>
    <fill>
      <patternFill patternType="solid">
        <fgColor indexed="40"/>
        <bgColor indexed="64"/>
      </patternFill>
    </fill>
  </fills>
  <borders count="50">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diagonal/>
    </border>
    <border>
      <left style="thin">
        <color indexed="8"/>
      </left>
      <right style="thin">
        <color auto="1"/>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auto="1"/>
      </left>
      <right style="thin">
        <color auto="1"/>
      </right>
      <top/>
      <bottom style="thin">
        <color auto="1"/>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auto="1"/>
      </bottom>
      <diagonal/>
    </border>
    <border>
      <left style="thin">
        <color indexed="8"/>
      </left>
      <right style="thin">
        <color indexed="8"/>
      </right>
      <top style="thin">
        <color auto="1"/>
      </top>
      <bottom style="thin">
        <color indexed="8"/>
      </bottom>
      <diagonal/>
    </border>
    <border>
      <left style="thin">
        <color indexed="8"/>
      </left>
      <right style="thin">
        <color indexed="8"/>
      </right>
      <top style="thin">
        <color indexed="8"/>
      </top>
      <bottom style="thin">
        <color auto="1"/>
      </bottom>
      <diagonal/>
    </border>
    <border>
      <left style="thin">
        <color indexed="8"/>
      </left>
      <right style="thin">
        <color indexed="8"/>
      </right>
      <top style="thin">
        <color auto="1"/>
      </top>
      <bottom style="thin">
        <color auto="1"/>
      </bottom>
      <diagonal/>
    </border>
    <border>
      <left/>
      <right style="thin">
        <color auto="1"/>
      </right>
      <top style="thin">
        <color auto="1"/>
      </top>
      <bottom style="thin">
        <color auto="1"/>
      </bottom>
      <diagonal/>
    </border>
    <border>
      <left/>
      <right/>
      <top/>
      <bottom style="thin">
        <color indexed="8"/>
      </bottom>
      <diagonal/>
    </border>
    <border>
      <left style="thin">
        <color auto="1"/>
      </left>
      <right/>
      <top style="thin">
        <color auto="1"/>
      </top>
      <bottom style="thin">
        <color auto="1"/>
      </bottom>
      <diagonal/>
    </border>
    <border>
      <left/>
      <right/>
      <top/>
      <bottom style="thin">
        <color auto="1"/>
      </bottom>
      <diagonal/>
    </border>
    <border>
      <left/>
      <right style="thin">
        <color rgb="FF000000"/>
      </right>
      <top/>
      <bottom style="thin">
        <color rgb="FF000000"/>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right/>
      <top style="thin">
        <color indexed="62"/>
      </top>
      <bottom style="double">
        <color indexed="62"/>
      </bottom>
      <diagonal/>
    </border>
    <border>
      <left/>
      <right style="thin">
        <color auto="1"/>
      </right>
      <top/>
      <bottom style="thin">
        <color auto="1"/>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right/>
      <top/>
      <bottom style="medium">
        <color theme="4"/>
      </bottom>
      <diagonal/>
    </border>
    <border>
      <left/>
      <right/>
      <top style="thin">
        <color theme="4"/>
      </top>
      <bottom style="double">
        <color theme="4"/>
      </bottom>
      <diagonal/>
    </border>
    <border>
      <left/>
      <right/>
      <top/>
      <bottom style="thick">
        <color indexed="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indexed="22"/>
      </left>
      <right style="thin">
        <color indexed="22"/>
      </right>
      <top style="thin">
        <color indexed="22"/>
      </top>
      <bottom style="thin">
        <color indexed="22"/>
      </bottom>
      <diagonal/>
    </border>
    <border>
      <left/>
      <right/>
      <top/>
      <bottom style="medium">
        <color auto="1"/>
      </bottom>
      <diagonal/>
    </border>
    <border>
      <left/>
      <right/>
      <top/>
      <bottom style="medium">
        <color indexed="30"/>
      </bottom>
      <diagonal/>
    </border>
    <border>
      <left style="thin">
        <color rgb="FFB2B2B2"/>
      </left>
      <right style="thin">
        <color rgb="FFB2B2B2"/>
      </right>
      <top style="thin">
        <color rgb="FFB2B2B2"/>
      </top>
      <bottom style="thin">
        <color rgb="FFB2B2B2"/>
      </bottom>
      <diagonal/>
    </border>
    <border>
      <left style="thin">
        <color indexed="63"/>
      </left>
      <right style="thin">
        <color indexed="63"/>
      </right>
      <top style="thin">
        <color indexed="63"/>
      </top>
      <bottom style="thin">
        <color indexed="63"/>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thick">
        <color indexed="22"/>
      </bottom>
      <diagonal/>
    </border>
    <border>
      <left/>
      <right/>
      <top style="thin">
        <color auto="1"/>
      </top>
      <bottom style="thin">
        <color auto="1"/>
      </bottom>
      <diagonal/>
    </border>
    <border>
      <left/>
      <right/>
      <top style="medium">
        <color auto="1"/>
      </top>
      <bottom style="medium">
        <color auto="1"/>
      </bottom>
      <diagonal/>
    </border>
    <border>
      <left/>
      <right/>
      <top/>
      <bottom style="thick">
        <color indexed="11"/>
      </bottom>
      <diagonal/>
    </border>
    <border>
      <left/>
      <right/>
      <top style="thin">
        <color indexed="11"/>
      </top>
      <bottom style="double">
        <color indexed="11"/>
      </bottom>
      <diagonal/>
    </border>
    <border>
      <left/>
      <right/>
      <top style="medium">
        <color indexed="9"/>
      </top>
      <bottom style="medium">
        <color indexed="9"/>
      </bottom>
      <diagonal/>
    </border>
    <border>
      <left/>
      <right/>
      <top/>
      <bottom style="thick">
        <color indexed="43"/>
      </bottom>
      <diagonal/>
    </border>
    <border>
      <left style="double">
        <color indexed="63"/>
      </left>
      <right style="double">
        <color indexed="63"/>
      </right>
      <top style="double">
        <color indexed="63"/>
      </top>
      <bottom style="double">
        <color indexed="63"/>
      </bottom>
      <diagonal/>
    </border>
    <border>
      <left/>
      <right/>
      <top/>
      <bottom style="medium">
        <color indexed="43"/>
      </bottom>
      <diagonal/>
    </border>
  </borders>
  <cellStyleXfs count="1327">
    <xf numFmtId="0" fontId="0" fillId="0" borderId="0">
      <alignment vertical="center"/>
    </xf>
    <xf numFmtId="42" fontId="1" fillId="0" borderId="0" applyFont="0" applyFill="0" applyBorder="0" applyAlignment="0" applyProtection="0">
      <alignment vertical="center"/>
    </xf>
    <xf numFmtId="0" fontId="63" fillId="13" borderId="0" applyNumberFormat="0" applyBorder="0" applyAlignment="0" applyProtection="0">
      <alignment vertical="center"/>
    </xf>
    <xf numFmtId="0" fontId="79" fillId="21" borderId="32" applyNumberFormat="0" applyAlignment="0" applyProtection="0">
      <alignment vertical="center"/>
    </xf>
    <xf numFmtId="0" fontId="62" fillId="0" borderId="24" applyNumberFormat="0" applyFill="0" applyAlignment="0" applyProtection="0">
      <alignment vertical="center"/>
    </xf>
    <xf numFmtId="0" fontId="61" fillId="6" borderId="0" applyNumberFormat="0" applyBorder="0" applyAlignment="0" applyProtection="0">
      <alignment vertical="center"/>
    </xf>
    <xf numFmtId="44" fontId="1" fillId="0" borderId="0" applyFont="0" applyFill="0" applyBorder="0" applyAlignment="0" applyProtection="0">
      <alignment vertical="center"/>
    </xf>
    <xf numFmtId="0" fontId="65" fillId="0" borderId="25" applyNumberFormat="0" applyFill="0" applyProtection="0">
      <alignment horizontal="center" vertical="center"/>
    </xf>
    <xf numFmtId="0" fontId="64" fillId="0" borderId="0">
      <alignment vertical="center"/>
    </xf>
    <xf numFmtId="0" fontId="77" fillId="17" borderId="0" applyNumberFormat="0" applyBorder="0" applyAlignment="0" applyProtection="0">
      <alignment vertical="center"/>
    </xf>
    <xf numFmtId="9" fontId="34" fillId="0" borderId="0" applyFont="0" applyFill="0" applyBorder="0" applyAlignment="0" applyProtection="0">
      <alignment vertical="center"/>
    </xf>
    <xf numFmtId="0" fontId="68" fillId="12" borderId="0" applyNumberFormat="0" applyBorder="0" applyAlignment="0" applyProtection="0">
      <alignment vertical="center"/>
    </xf>
    <xf numFmtId="0" fontId="71" fillId="0" borderId="0">
      <alignment horizontal="center" vertical="center" wrapText="1"/>
      <protection locked="0"/>
    </xf>
    <xf numFmtId="0" fontId="61" fillId="7" borderId="0" applyNumberFormat="0" applyBorder="0" applyAlignment="0" applyProtection="0">
      <alignment vertical="center"/>
    </xf>
    <xf numFmtId="0" fontId="34" fillId="0" borderId="0">
      <alignment vertical="center"/>
    </xf>
    <xf numFmtId="0" fontId="31" fillId="5" borderId="0" applyNumberFormat="0" applyBorder="0" applyAlignment="0" applyProtection="0">
      <alignment vertical="center"/>
    </xf>
    <xf numFmtId="0" fontId="64" fillId="0" borderId="0">
      <alignment vertical="center"/>
    </xf>
    <xf numFmtId="0" fontId="34" fillId="0" borderId="0">
      <alignment vertical="center"/>
    </xf>
    <xf numFmtId="0" fontId="31" fillId="9" borderId="0" applyNumberFormat="0" applyBorder="0" applyAlignment="0" applyProtection="0">
      <alignment vertical="center"/>
    </xf>
    <xf numFmtId="41" fontId="1" fillId="0" borderId="0" applyFont="0" applyFill="0" applyBorder="0" applyAlignment="0" applyProtection="0">
      <alignment vertical="center"/>
    </xf>
    <xf numFmtId="0" fontId="0" fillId="0" borderId="0">
      <alignment vertical="center"/>
    </xf>
    <xf numFmtId="0" fontId="77" fillId="24" borderId="0" applyNumberFormat="0" applyBorder="0" applyAlignment="0" applyProtection="0">
      <alignment vertical="center"/>
    </xf>
    <xf numFmtId="0" fontId="83" fillId="29" borderId="0" applyNumberFormat="0" applyBorder="0" applyAlignment="0" applyProtection="0">
      <alignment vertical="center"/>
    </xf>
    <xf numFmtId="43" fontId="0" fillId="0" borderId="0" applyFont="0" applyFill="0" applyBorder="0" applyAlignment="0" applyProtection="0">
      <alignment vertical="center"/>
    </xf>
    <xf numFmtId="0" fontId="75" fillId="27" borderId="0" applyNumberFormat="0" applyBorder="0" applyAlignment="0" applyProtection="0">
      <alignment vertical="center"/>
    </xf>
    <xf numFmtId="0" fontId="61" fillId="10" borderId="0" applyNumberFormat="0" applyBorder="0" applyAlignment="0" applyProtection="0">
      <alignment vertical="center"/>
    </xf>
    <xf numFmtId="0" fontId="68" fillId="4" borderId="0" applyNumberFormat="0" applyBorder="0" applyAlignment="0" applyProtection="0">
      <alignment vertical="center"/>
    </xf>
    <xf numFmtId="0" fontId="60" fillId="5" borderId="1" applyNumberFormat="0" applyBorder="0" applyAlignment="0" applyProtection="0">
      <alignment vertical="center"/>
    </xf>
    <xf numFmtId="0" fontId="61" fillId="16" borderId="0" applyNumberFormat="0" applyBorder="0" applyAlignment="0" applyProtection="0">
      <alignment vertical="center"/>
    </xf>
    <xf numFmtId="188" fontId="69" fillId="0" borderId="25" applyFill="0" applyProtection="0">
      <alignment horizontal="right" vertical="center"/>
    </xf>
    <xf numFmtId="0" fontId="63" fillId="10" borderId="0" applyNumberFormat="0" applyBorder="0" applyAlignment="0" applyProtection="0">
      <alignment vertical="center"/>
    </xf>
    <xf numFmtId="0" fontId="90" fillId="0" borderId="0" applyNumberFormat="0" applyFill="0" applyBorder="0" applyAlignment="0" applyProtection="0">
      <alignment vertical="center"/>
    </xf>
    <xf numFmtId="9" fontId="34" fillId="0" borderId="0" applyFont="0" applyFill="0" applyBorder="0" applyAlignment="0" applyProtection="0">
      <alignment vertical="center"/>
    </xf>
    <xf numFmtId="0" fontId="89" fillId="35" borderId="0" applyNumberFormat="0" applyBorder="0" applyAlignment="0" applyProtection="0">
      <alignment vertical="center"/>
    </xf>
    <xf numFmtId="0" fontId="61" fillId="7" borderId="0" applyNumberFormat="0" applyBorder="0" applyAlignment="0" applyProtection="0">
      <alignment vertical="center"/>
    </xf>
    <xf numFmtId="0" fontId="63" fillId="33" borderId="0" applyNumberFormat="0" applyBorder="0" applyAlignment="0" applyProtection="0">
      <alignment vertical="center"/>
    </xf>
    <xf numFmtId="0" fontId="91" fillId="0" borderId="0" applyNumberFormat="0" applyFill="0" applyBorder="0" applyAlignment="0" applyProtection="0">
      <alignment vertical="center"/>
    </xf>
    <xf numFmtId="0" fontId="1" fillId="37" borderId="36" applyNumberFormat="0" applyFont="0" applyAlignment="0" applyProtection="0">
      <alignment vertical="center"/>
    </xf>
    <xf numFmtId="0" fontId="63" fillId="31" borderId="0" applyNumberFormat="0" applyBorder="0" applyAlignment="0" applyProtection="0">
      <alignment vertical="center"/>
    </xf>
    <xf numFmtId="0" fontId="84" fillId="0" borderId="0">
      <alignment vertical="center"/>
    </xf>
    <xf numFmtId="0" fontId="61" fillId="10" borderId="0" applyNumberFormat="0" applyBorder="0" applyAlignment="0" applyProtection="0">
      <alignment vertical="center"/>
    </xf>
    <xf numFmtId="0" fontId="61" fillId="28" borderId="0" applyNumberFormat="0" applyBorder="0" applyAlignment="0" applyProtection="0">
      <alignment vertical="center"/>
    </xf>
    <xf numFmtId="0" fontId="75" fillId="15" borderId="0" applyNumberFormat="0" applyBorder="0" applyAlignment="0" applyProtection="0">
      <alignment vertical="center"/>
    </xf>
    <xf numFmtId="0" fontId="61" fillId="16" borderId="0" applyNumberFormat="0" applyBorder="0" applyAlignment="0" applyProtection="0">
      <alignment vertical="center"/>
    </xf>
    <xf numFmtId="9" fontId="34" fillId="0" borderId="0" applyFont="0" applyFill="0" applyBorder="0" applyAlignment="0" applyProtection="0">
      <alignment vertical="center"/>
    </xf>
    <xf numFmtId="0" fontId="82" fillId="0" borderId="0" applyNumberFormat="0" applyFill="0" applyBorder="0" applyAlignment="0" applyProtection="0">
      <alignment vertical="center"/>
    </xf>
    <xf numFmtId="0" fontId="94" fillId="0" borderId="0" applyNumberFormat="0" applyFill="0" applyBorder="0" applyAlignment="0" applyProtection="0">
      <alignment vertical="center"/>
    </xf>
    <xf numFmtId="0" fontId="34" fillId="0" borderId="0">
      <alignment vertical="center"/>
    </xf>
    <xf numFmtId="0" fontId="34" fillId="0" borderId="0">
      <alignment vertical="center"/>
    </xf>
    <xf numFmtId="0" fontId="63" fillId="35" borderId="0" applyNumberFormat="0" applyBorder="0" applyAlignment="0" applyProtection="0">
      <alignment vertical="center"/>
    </xf>
    <xf numFmtId="0" fontId="74" fillId="0" borderId="0" applyNumberFormat="0" applyFill="0" applyBorder="0" applyAlignment="0" applyProtection="0">
      <alignment vertical="center"/>
    </xf>
    <xf numFmtId="0" fontId="80" fillId="0" borderId="0" applyNumberFormat="0" applyFill="0" applyBorder="0" applyAlignment="0" applyProtection="0">
      <alignment vertical="center"/>
    </xf>
    <xf numFmtId="0" fontId="76" fillId="0" borderId="30" applyNumberFormat="0" applyFill="0" applyAlignment="0" applyProtection="0">
      <alignment vertical="center"/>
    </xf>
    <xf numFmtId="0" fontId="61" fillId="28" borderId="0" applyNumberFormat="0" applyBorder="0" applyAlignment="0" applyProtection="0">
      <alignment vertical="center"/>
    </xf>
    <xf numFmtId="9" fontId="34" fillId="0" borderId="0" applyFont="0" applyFill="0" applyBorder="0" applyAlignment="0" applyProtection="0">
      <alignment vertical="center"/>
    </xf>
    <xf numFmtId="0" fontId="72" fillId="0" borderId="28" applyNumberFormat="0" applyFill="0" applyAlignment="0" applyProtection="0">
      <alignment vertical="center"/>
    </xf>
    <xf numFmtId="9" fontId="34" fillId="0" borderId="0" applyFont="0" applyFill="0" applyBorder="0" applyAlignment="0" applyProtection="0">
      <alignment vertical="center"/>
    </xf>
    <xf numFmtId="0" fontId="96" fillId="35" borderId="0" applyNumberFormat="0" applyBorder="0" applyAlignment="0" applyProtection="0">
      <alignment vertical="center"/>
    </xf>
    <xf numFmtId="0" fontId="84" fillId="0" borderId="0">
      <alignment vertical="center"/>
    </xf>
    <xf numFmtId="0" fontId="63" fillId="35" borderId="0" applyNumberFormat="0" applyBorder="0" applyAlignment="0" applyProtection="0">
      <alignment vertical="center"/>
    </xf>
    <xf numFmtId="0" fontId="97" fillId="0" borderId="28" applyNumberFormat="0" applyFill="0" applyAlignment="0" applyProtection="0">
      <alignment vertical="center"/>
    </xf>
    <xf numFmtId="0" fontId="61" fillId="10" borderId="0" applyNumberFormat="0" applyBorder="0" applyAlignment="0" applyProtection="0">
      <alignment vertical="center"/>
    </xf>
    <xf numFmtId="0" fontId="75" fillId="42" borderId="0" applyNumberFormat="0" applyBorder="0" applyAlignment="0" applyProtection="0">
      <alignment vertical="center"/>
    </xf>
    <xf numFmtId="0" fontId="61" fillId="7" borderId="0" applyNumberFormat="0" applyBorder="0" applyAlignment="0" applyProtection="0">
      <alignment vertical="center"/>
    </xf>
    <xf numFmtId="9" fontId="34" fillId="0" borderId="0" applyFont="0" applyFill="0" applyBorder="0" applyAlignment="0" applyProtection="0">
      <alignment vertical="center"/>
    </xf>
    <xf numFmtId="0" fontId="82" fillId="0" borderId="38" applyNumberFormat="0" applyFill="0" applyAlignment="0" applyProtection="0">
      <alignment vertical="center"/>
    </xf>
    <xf numFmtId="0" fontId="61" fillId="10" borderId="0" applyNumberFormat="0" applyBorder="0" applyAlignment="0" applyProtection="0">
      <alignment vertical="center"/>
    </xf>
    <xf numFmtId="0" fontId="75" fillId="43" borderId="0" applyNumberFormat="0" applyBorder="0" applyAlignment="0" applyProtection="0">
      <alignment vertical="center"/>
    </xf>
    <xf numFmtId="0" fontId="98" fillId="23" borderId="39" applyNumberFormat="0" applyAlignment="0" applyProtection="0">
      <alignment vertical="center"/>
    </xf>
    <xf numFmtId="0" fontId="81" fillId="23" borderId="32" applyNumberFormat="0" applyAlignment="0" applyProtection="0">
      <alignment vertical="center"/>
    </xf>
    <xf numFmtId="0" fontId="0" fillId="28" borderId="0" applyNumberFormat="0" applyBorder="0" applyAlignment="0" applyProtection="0">
      <alignment vertical="center"/>
    </xf>
    <xf numFmtId="0" fontId="78" fillId="19" borderId="31" applyNumberFormat="0" applyAlignment="0" applyProtection="0">
      <alignment vertical="center"/>
    </xf>
    <xf numFmtId="0" fontId="77" fillId="22" borderId="0" applyNumberFormat="0" applyBorder="0" applyAlignment="0" applyProtection="0">
      <alignment vertical="center"/>
    </xf>
    <xf numFmtId="0" fontId="75" fillId="18" borderId="0" applyNumberFormat="0" applyBorder="0" applyAlignment="0" applyProtection="0">
      <alignment vertical="center"/>
    </xf>
    <xf numFmtId="0" fontId="34" fillId="0" borderId="0">
      <alignment vertical="center"/>
    </xf>
    <xf numFmtId="0" fontId="86" fillId="0" borderId="34">
      <alignment horizontal="center" vertical="center"/>
    </xf>
    <xf numFmtId="0" fontId="100" fillId="0" borderId="40" applyNumberFormat="0" applyFill="0" applyAlignment="0" applyProtection="0">
      <alignment vertical="center"/>
    </xf>
    <xf numFmtId="0" fontId="63" fillId="33" borderId="0" applyNumberFormat="0" applyBorder="0" applyAlignment="0" applyProtection="0">
      <alignment vertical="center"/>
    </xf>
    <xf numFmtId="0" fontId="73" fillId="0" borderId="29" applyNumberFormat="0" applyFill="0" applyAlignment="0" applyProtection="0">
      <alignment vertical="center"/>
    </xf>
    <xf numFmtId="0" fontId="103" fillId="45" borderId="0" applyNumberFormat="0" applyBorder="0" applyAlignment="0" applyProtection="0">
      <alignment vertical="center"/>
    </xf>
    <xf numFmtId="0" fontId="0" fillId="12" borderId="0" applyNumberFormat="0" applyBorder="0" applyAlignment="0" applyProtection="0">
      <alignment vertical="center"/>
    </xf>
    <xf numFmtId="0" fontId="105" fillId="46" borderId="0" applyNumberFormat="0" applyBorder="0" applyAlignment="0" applyProtection="0">
      <alignment vertical="center"/>
    </xf>
    <xf numFmtId="0" fontId="77" fillId="25" borderId="0" applyNumberFormat="0" applyBorder="0" applyAlignment="0" applyProtection="0">
      <alignment vertical="center"/>
    </xf>
    <xf numFmtId="0" fontId="75" fillId="47" borderId="0" applyNumberFormat="0" applyBorder="0" applyAlignment="0" applyProtection="0">
      <alignment vertical="center"/>
    </xf>
    <xf numFmtId="0" fontId="34" fillId="0" borderId="0">
      <alignment vertical="center"/>
    </xf>
    <xf numFmtId="0" fontId="69" fillId="0" borderId="9" applyNumberFormat="0" applyFill="0" applyProtection="0">
      <alignment horizontal="right" vertical="center"/>
    </xf>
    <xf numFmtId="0" fontId="77" fillId="48" borderId="0" applyNumberFormat="0" applyBorder="0" applyAlignment="0" applyProtection="0">
      <alignment vertical="center"/>
    </xf>
    <xf numFmtId="0" fontId="31" fillId="5" borderId="0" applyNumberFormat="0" applyBorder="0" applyAlignment="0" applyProtection="0">
      <alignment vertical="center"/>
    </xf>
    <xf numFmtId="0" fontId="77" fillId="50" borderId="0" applyNumberFormat="0" applyBorder="0" applyAlignment="0" applyProtection="0">
      <alignment vertical="center"/>
    </xf>
    <xf numFmtId="0" fontId="77" fillId="51" borderId="0" applyNumberFormat="0" applyBorder="0" applyAlignment="0" applyProtection="0">
      <alignment vertical="center"/>
    </xf>
    <xf numFmtId="0" fontId="77" fillId="49" borderId="0" applyNumberFormat="0" applyBorder="0" applyAlignment="0" applyProtection="0">
      <alignment vertical="center"/>
    </xf>
    <xf numFmtId="0" fontId="31" fillId="9" borderId="0" applyNumberFormat="0" applyBorder="0" applyAlignment="0" applyProtection="0">
      <alignment vertical="center"/>
    </xf>
    <xf numFmtId="0" fontId="75" fillId="52" borderId="0" applyNumberFormat="0" applyBorder="0" applyAlignment="0" applyProtection="0">
      <alignment vertical="center"/>
    </xf>
    <xf numFmtId="0" fontId="34" fillId="0" borderId="0" applyNumberFormat="0" applyFont="0" applyFill="0" applyBorder="0" applyAlignment="0" applyProtection="0">
      <alignment horizontal="left" vertical="center"/>
    </xf>
    <xf numFmtId="0" fontId="106" fillId="12" borderId="0" applyNumberFormat="0" applyBorder="0" applyAlignment="0" applyProtection="0">
      <alignment vertical="center"/>
    </xf>
    <xf numFmtId="0" fontId="31" fillId="9" borderId="0" applyNumberFormat="0" applyBorder="0" applyAlignment="0" applyProtection="0">
      <alignment vertical="center"/>
    </xf>
    <xf numFmtId="0" fontId="75" fillId="41" borderId="0" applyNumberFormat="0" applyBorder="0" applyAlignment="0" applyProtection="0">
      <alignment vertical="center"/>
    </xf>
    <xf numFmtId="0" fontId="77" fillId="53" borderId="0" applyNumberFormat="0" applyBorder="0" applyAlignment="0" applyProtection="0">
      <alignment vertical="center"/>
    </xf>
    <xf numFmtId="0" fontId="77" fillId="54" borderId="0" applyNumberFormat="0" applyBorder="0" applyAlignment="0" applyProtection="0">
      <alignment vertical="center"/>
    </xf>
    <xf numFmtId="0" fontId="75" fillId="55" borderId="0" applyNumberFormat="0" applyBorder="0" applyAlignment="0" applyProtection="0">
      <alignment vertical="center"/>
    </xf>
    <xf numFmtId="0" fontId="63" fillId="9" borderId="0" applyNumberFormat="0" applyBorder="0" applyAlignment="0" applyProtection="0">
      <alignment vertical="center"/>
    </xf>
    <xf numFmtId="0" fontId="77" fillId="40" borderId="0" applyNumberFormat="0" applyBorder="0" applyAlignment="0" applyProtection="0">
      <alignment vertical="center"/>
    </xf>
    <xf numFmtId="0" fontId="76" fillId="0" borderId="30" applyNumberFormat="0" applyFill="0" applyAlignment="0" applyProtection="0">
      <alignment vertical="center"/>
    </xf>
    <xf numFmtId="0" fontId="61" fillId="10" borderId="0" applyNumberFormat="0" applyBorder="0" applyAlignment="0" applyProtection="0">
      <alignment vertical="center"/>
    </xf>
    <xf numFmtId="0" fontId="75" fillId="20" borderId="0" applyNumberFormat="0" applyBorder="0" applyAlignment="0" applyProtection="0">
      <alignment vertical="center"/>
    </xf>
    <xf numFmtId="0" fontId="75" fillId="56" borderId="0" applyNumberFormat="0" applyBorder="0" applyAlignment="0" applyProtection="0">
      <alignment vertical="center"/>
    </xf>
    <xf numFmtId="0" fontId="87" fillId="0" borderId="0">
      <alignment vertical="center"/>
    </xf>
    <xf numFmtId="0" fontId="77" fillId="57" borderId="0" applyNumberFormat="0" applyBorder="0" applyAlignment="0" applyProtection="0">
      <alignment vertical="center"/>
    </xf>
    <xf numFmtId="0" fontId="76" fillId="0" borderId="30" applyNumberFormat="0" applyFill="0" applyAlignment="0" applyProtection="0">
      <alignment vertical="center"/>
    </xf>
    <xf numFmtId="0" fontId="61" fillId="10" borderId="0" applyNumberFormat="0" applyBorder="0" applyAlignment="0" applyProtection="0">
      <alignment vertical="center"/>
    </xf>
    <xf numFmtId="0" fontId="75" fillId="59" borderId="0" applyNumberFormat="0" applyBorder="0" applyAlignment="0" applyProtection="0">
      <alignment vertical="center"/>
    </xf>
    <xf numFmtId="0" fontId="34" fillId="0" borderId="0">
      <alignment vertical="center"/>
    </xf>
    <xf numFmtId="0" fontId="31" fillId="5" borderId="0" applyNumberFormat="0" applyBorder="0" applyAlignment="0" applyProtection="0">
      <alignment vertical="center"/>
    </xf>
    <xf numFmtId="0" fontId="64" fillId="0" borderId="0">
      <alignment vertical="center"/>
    </xf>
    <xf numFmtId="0" fontId="84" fillId="0" borderId="0">
      <alignment vertical="center"/>
    </xf>
    <xf numFmtId="0" fontId="87" fillId="0" borderId="0">
      <alignment vertical="center"/>
    </xf>
    <xf numFmtId="0" fontId="87" fillId="0" borderId="0">
      <alignment vertical="center"/>
    </xf>
    <xf numFmtId="0" fontId="84" fillId="0" borderId="0">
      <alignment vertical="center"/>
    </xf>
    <xf numFmtId="0" fontId="31" fillId="5" borderId="0" applyNumberFormat="0" applyBorder="0" applyAlignment="0" applyProtection="0">
      <alignment vertical="center"/>
    </xf>
    <xf numFmtId="9" fontId="34" fillId="0" borderId="0" applyFont="0" applyFill="0" applyBorder="0" applyAlignment="0" applyProtection="0">
      <alignment vertical="center"/>
    </xf>
    <xf numFmtId="0" fontId="64" fillId="0" borderId="0">
      <alignment vertical="center"/>
    </xf>
    <xf numFmtId="9" fontId="34" fillId="0" borderId="0" applyFont="0" applyFill="0" applyBorder="0" applyAlignment="0" applyProtection="0">
      <alignment vertical="center"/>
    </xf>
    <xf numFmtId="9" fontId="34" fillId="0" borderId="0" applyFont="0" applyFill="0" applyBorder="0" applyAlignment="0" applyProtection="0">
      <alignment vertical="center"/>
    </xf>
    <xf numFmtId="0" fontId="64" fillId="0" borderId="0">
      <alignment vertical="center"/>
    </xf>
    <xf numFmtId="9" fontId="34" fillId="0" borderId="0" applyFont="0" applyFill="0" applyBorder="0" applyAlignment="0" applyProtection="0">
      <alignment vertical="center"/>
    </xf>
    <xf numFmtId="0" fontId="64" fillId="0" borderId="0">
      <alignment vertical="center"/>
    </xf>
    <xf numFmtId="49" fontId="34" fillId="0" borderId="0" applyFont="0" applyFill="0" applyBorder="0" applyAlignment="0" applyProtection="0">
      <alignment vertical="center"/>
    </xf>
    <xf numFmtId="0" fontId="0" fillId="0" borderId="0">
      <alignment vertical="center"/>
    </xf>
    <xf numFmtId="0" fontId="84" fillId="0" borderId="0">
      <alignment vertical="center"/>
    </xf>
    <xf numFmtId="0" fontId="34" fillId="0" borderId="0">
      <alignment vertical="center"/>
    </xf>
    <xf numFmtId="0" fontId="31" fillId="5" borderId="0" applyNumberFormat="0" applyBorder="0" applyAlignment="0" applyProtection="0">
      <alignment vertical="center"/>
    </xf>
    <xf numFmtId="0" fontId="64" fillId="0" borderId="0">
      <alignment vertical="center"/>
    </xf>
    <xf numFmtId="9" fontId="34" fillId="0" borderId="0" applyFont="0" applyFill="0" applyBorder="0" applyAlignment="0" applyProtection="0">
      <alignment vertical="center"/>
    </xf>
    <xf numFmtId="0" fontId="64" fillId="0" borderId="0">
      <alignment vertical="center"/>
    </xf>
    <xf numFmtId="0" fontId="64" fillId="0" borderId="0">
      <alignment vertical="center"/>
    </xf>
    <xf numFmtId="0" fontId="95" fillId="0" borderId="0" applyNumberFormat="0" applyFill="0" applyBorder="0" applyAlignment="0" applyProtection="0">
      <alignment vertical="top"/>
      <protection locked="0"/>
    </xf>
    <xf numFmtId="0" fontId="61" fillId="7" borderId="0" applyNumberFormat="0" applyBorder="0" applyAlignment="0" applyProtection="0">
      <alignment vertical="center"/>
    </xf>
    <xf numFmtId="49" fontId="34" fillId="0" borderId="0" applyFont="0" applyFill="0" applyBorder="0" applyAlignment="0" applyProtection="0">
      <alignment vertical="center"/>
    </xf>
    <xf numFmtId="0" fontId="61" fillId="28" borderId="0" applyNumberFormat="0" applyBorder="0" applyAlignment="0" applyProtection="0">
      <alignment vertical="center"/>
    </xf>
    <xf numFmtId="0" fontId="64" fillId="0" borderId="0">
      <alignment vertical="center"/>
    </xf>
    <xf numFmtId="0" fontId="64" fillId="0" borderId="0">
      <alignment vertical="center"/>
    </xf>
    <xf numFmtId="0" fontId="64" fillId="0" borderId="0">
      <alignment vertical="center"/>
    </xf>
    <xf numFmtId="0" fontId="64" fillId="0" borderId="0">
      <alignment vertical="center"/>
    </xf>
    <xf numFmtId="0" fontId="107" fillId="0" borderId="41" applyNumberFormat="0" applyFill="0" applyAlignment="0" applyProtection="0">
      <alignment vertical="center"/>
    </xf>
    <xf numFmtId="10" fontId="34" fillId="0" borderId="0" applyFont="0" applyFill="0" applyBorder="0" applyAlignment="0" applyProtection="0">
      <alignment vertical="center"/>
    </xf>
    <xf numFmtId="9" fontId="34" fillId="0" borderId="0" applyFont="0" applyFill="0" applyBorder="0" applyAlignment="0" applyProtection="0">
      <alignment vertical="center"/>
    </xf>
    <xf numFmtId="0" fontId="64" fillId="0" borderId="0">
      <alignment vertical="center"/>
    </xf>
    <xf numFmtId="0" fontId="95" fillId="0" borderId="0" applyNumberFormat="0" applyFill="0" applyBorder="0" applyAlignment="0" applyProtection="0">
      <alignment vertical="top"/>
      <protection locked="0"/>
    </xf>
    <xf numFmtId="0" fontId="61" fillId="7" borderId="0" applyNumberFormat="0" applyBorder="0" applyAlignment="0" applyProtection="0">
      <alignment vertical="center"/>
    </xf>
    <xf numFmtId="0" fontId="64" fillId="0" borderId="0">
      <alignment vertical="center"/>
    </xf>
    <xf numFmtId="0" fontId="64" fillId="0" borderId="0">
      <alignment vertical="center"/>
    </xf>
    <xf numFmtId="0" fontId="61" fillId="6" borderId="0" applyNumberFormat="0" applyBorder="0" applyAlignment="0" applyProtection="0">
      <alignment vertical="center"/>
    </xf>
    <xf numFmtId="0" fontId="69" fillId="0" borderId="0">
      <alignment vertical="center"/>
    </xf>
    <xf numFmtId="0" fontId="84" fillId="0" borderId="0">
      <alignment vertical="center"/>
    </xf>
    <xf numFmtId="0" fontId="0" fillId="12" borderId="0" applyNumberFormat="0" applyBorder="0" applyAlignment="0" applyProtection="0">
      <alignment vertical="center"/>
    </xf>
    <xf numFmtId="0" fontId="0" fillId="12" borderId="0" applyNumberFormat="0" applyBorder="0" applyAlignment="0" applyProtection="0">
      <alignment vertical="center"/>
    </xf>
    <xf numFmtId="0" fontId="63" fillId="60" borderId="0" applyNumberFormat="0" applyBorder="0" applyAlignment="0" applyProtection="0">
      <alignment vertical="center"/>
    </xf>
    <xf numFmtId="0" fontId="0" fillId="26" borderId="0" applyNumberFormat="0" applyBorder="0" applyAlignment="0" applyProtection="0">
      <alignment vertical="center"/>
    </xf>
    <xf numFmtId="0" fontId="31" fillId="26" borderId="0" applyNumberFormat="0" applyBorder="0" applyAlignment="0" applyProtection="0">
      <alignment vertical="center"/>
    </xf>
    <xf numFmtId="0" fontId="0" fillId="35" borderId="0" applyNumberFormat="0" applyBorder="0" applyAlignment="0" applyProtection="0">
      <alignment vertical="center"/>
    </xf>
    <xf numFmtId="0" fontId="0" fillId="35" borderId="0" applyNumberFormat="0" applyBorder="0" applyAlignment="0" applyProtection="0">
      <alignment vertical="center"/>
    </xf>
    <xf numFmtId="0" fontId="63" fillId="14" borderId="0" applyNumberFormat="0" applyBorder="0" applyAlignment="0" applyProtection="0">
      <alignment vertical="center"/>
    </xf>
    <xf numFmtId="0" fontId="0" fillId="35" borderId="0" applyNumberFormat="0" applyBorder="0" applyAlignment="0" applyProtection="0">
      <alignment vertical="center"/>
    </xf>
    <xf numFmtId="0" fontId="34" fillId="0" borderId="0">
      <alignment vertical="center"/>
    </xf>
    <xf numFmtId="0" fontId="0" fillId="5" borderId="0" applyNumberFormat="0" applyBorder="0" applyAlignment="0" applyProtection="0">
      <alignment vertical="center"/>
    </xf>
    <xf numFmtId="0" fontId="0" fillId="5" borderId="0" applyNumberFormat="0" applyBorder="0" applyAlignment="0" applyProtection="0">
      <alignment vertical="center"/>
    </xf>
    <xf numFmtId="193" fontId="34" fillId="0" borderId="0" applyFont="0" applyFill="0" applyBorder="0" applyAlignment="0" applyProtection="0">
      <alignment vertical="center"/>
    </xf>
    <xf numFmtId="0" fontId="34" fillId="0" borderId="0">
      <alignment vertical="center"/>
    </xf>
    <xf numFmtId="0" fontId="0" fillId="4" borderId="0" applyNumberFormat="0" applyBorder="0" applyAlignment="0" applyProtection="0">
      <alignment vertical="center"/>
    </xf>
    <xf numFmtId="0" fontId="34" fillId="0" borderId="0">
      <alignment vertical="center"/>
    </xf>
    <xf numFmtId="0" fontId="0" fillId="4" borderId="0" applyNumberFormat="0" applyBorder="0" applyAlignment="0" applyProtection="0">
      <alignment vertical="center"/>
    </xf>
    <xf numFmtId="0" fontId="61" fillId="14" borderId="0" applyNumberFormat="0" applyBorder="0" applyAlignment="0" applyProtection="0">
      <alignment vertical="center"/>
    </xf>
    <xf numFmtId="0" fontId="34" fillId="0" borderId="0">
      <alignment vertical="center"/>
    </xf>
    <xf numFmtId="0" fontId="0" fillId="39" borderId="0" applyNumberFormat="0" applyBorder="0" applyAlignment="0" applyProtection="0">
      <alignment vertical="center"/>
    </xf>
    <xf numFmtId="0" fontId="0" fillId="2" borderId="0" applyNumberFormat="0" applyBorder="0" applyAlignment="0" applyProtection="0">
      <alignment vertical="center"/>
    </xf>
    <xf numFmtId="0" fontId="0" fillId="2" borderId="0" applyNumberFormat="0" applyBorder="0" applyAlignment="0" applyProtection="0">
      <alignment vertical="center"/>
    </xf>
    <xf numFmtId="0" fontId="0" fillId="4" borderId="0" applyNumberFormat="0" applyBorder="0" applyAlignment="0" applyProtection="0">
      <alignment vertical="center"/>
    </xf>
    <xf numFmtId="0" fontId="0" fillId="4" borderId="0" applyNumberFormat="0" applyBorder="0" applyAlignment="0" applyProtection="0">
      <alignment vertical="center"/>
    </xf>
    <xf numFmtId="0" fontId="0" fillId="4" borderId="0" applyNumberFormat="0" applyBorder="0" applyAlignment="0" applyProtection="0">
      <alignment vertical="center"/>
    </xf>
    <xf numFmtId="0" fontId="31" fillId="5" borderId="0" applyNumberFormat="0" applyBorder="0" applyAlignment="0" applyProtection="0">
      <alignment vertical="center"/>
    </xf>
    <xf numFmtId="0" fontId="0" fillId="14" borderId="0" applyNumberFormat="0" applyBorder="0" applyAlignment="0" applyProtection="0">
      <alignment vertical="center"/>
    </xf>
    <xf numFmtId="0" fontId="0" fillId="32" borderId="0" applyNumberFormat="0" applyBorder="0" applyAlignment="0" applyProtection="0">
      <alignment vertical="center"/>
    </xf>
    <xf numFmtId="0" fontId="0" fillId="32" borderId="0" applyNumberFormat="0" applyBorder="0" applyAlignment="0" applyProtection="0">
      <alignment vertical="center"/>
    </xf>
    <xf numFmtId="0" fontId="61" fillId="7" borderId="0" applyNumberFormat="0" applyBorder="0" applyAlignment="0" applyProtection="0">
      <alignment vertical="center"/>
    </xf>
    <xf numFmtId="0" fontId="104" fillId="0" borderId="1">
      <alignment horizontal="left" vertical="center"/>
    </xf>
    <xf numFmtId="0" fontId="0" fillId="28" borderId="0" applyNumberFormat="0" applyBorder="0" applyAlignment="0" applyProtection="0">
      <alignment vertical="center"/>
    </xf>
    <xf numFmtId="0" fontId="0" fillId="35" borderId="0" applyNumberFormat="0" applyBorder="0" applyAlignment="0" applyProtection="0">
      <alignment vertical="center"/>
    </xf>
    <xf numFmtId="0" fontId="0" fillId="35" borderId="0" applyNumberFormat="0" applyBorder="0" applyAlignment="0" applyProtection="0">
      <alignment vertical="center"/>
    </xf>
    <xf numFmtId="0" fontId="0" fillId="31"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0" fillId="58" borderId="0" applyNumberFormat="0" applyBorder="0" applyAlignment="0" applyProtection="0">
      <alignment vertical="center"/>
    </xf>
    <xf numFmtId="0" fontId="0" fillId="28" borderId="0" applyNumberFormat="0" applyBorder="0" applyAlignment="0" applyProtection="0">
      <alignment vertical="center"/>
    </xf>
    <xf numFmtId="0" fontId="31" fillId="5" borderId="0" applyNumberFormat="0" applyBorder="0" applyAlignment="0" applyProtection="0">
      <alignment vertical="center"/>
    </xf>
    <xf numFmtId="0" fontId="0" fillId="39" borderId="0" applyNumberFormat="0" applyBorder="0" applyAlignment="0" applyProtection="0">
      <alignment vertical="center"/>
    </xf>
    <xf numFmtId="0" fontId="68" fillId="12" borderId="0" applyNumberFormat="0" applyBorder="0" applyAlignment="0" applyProtection="0">
      <alignment vertical="center"/>
    </xf>
    <xf numFmtId="0" fontId="0" fillId="9" borderId="0" applyNumberFormat="0" applyBorder="0" applyAlignment="0" applyProtection="0">
      <alignment vertical="center"/>
    </xf>
    <xf numFmtId="0" fontId="63" fillId="34" borderId="0" applyNumberFormat="0" applyBorder="0" applyAlignment="0" applyProtection="0">
      <alignment vertical="center"/>
    </xf>
    <xf numFmtId="0" fontId="0" fillId="9" borderId="0" applyNumberFormat="0" applyBorder="0" applyAlignment="0" applyProtection="0">
      <alignment vertical="center"/>
    </xf>
    <xf numFmtId="0" fontId="68" fillId="12" borderId="0" applyNumberFormat="0" applyBorder="0" applyAlignment="0" applyProtection="0">
      <alignment vertical="center"/>
    </xf>
    <xf numFmtId="0" fontId="0" fillId="28" borderId="0" applyNumberFormat="0" applyBorder="0" applyAlignment="0" applyProtection="0">
      <alignment vertical="center"/>
    </xf>
    <xf numFmtId="0" fontId="107" fillId="0" borderId="41" applyNumberFormat="0" applyFill="0" applyAlignment="0" applyProtection="0">
      <alignment vertical="center"/>
    </xf>
    <xf numFmtId="0" fontId="85" fillId="32" borderId="0" applyNumberFormat="0" applyBorder="0" applyAlignment="0" applyProtection="0">
      <alignment vertical="center"/>
    </xf>
    <xf numFmtId="9" fontId="34" fillId="0" borderId="0" applyFont="0" applyFill="0" applyBorder="0" applyAlignment="0" applyProtection="0">
      <alignment vertical="center"/>
    </xf>
    <xf numFmtId="0" fontId="68" fillId="12" borderId="0" applyNumberFormat="0" applyBorder="0" applyAlignment="0" applyProtection="0">
      <alignment vertical="center"/>
    </xf>
    <xf numFmtId="0" fontId="0" fillId="4" borderId="0" applyNumberFormat="0" applyBorder="0" applyAlignment="0" applyProtection="0">
      <alignment vertical="center"/>
    </xf>
    <xf numFmtId="0" fontId="85" fillId="32" borderId="0" applyNumberFormat="0" applyBorder="0" applyAlignment="0" applyProtection="0">
      <alignment vertical="center"/>
    </xf>
    <xf numFmtId="9" fontId="34" fillId="0" borderId="0" applyFont="0" applyFill="0" applyBorder="0" applyAlignment="0" applyProtection="0">
      <alignment vertical="center"/>
    </xf>
    <xf numFmtId="0" fontId="61" fillId="30" borderId="0" applyNumberFormat="0" applyBorder="0" applyAlignment="0" applyProtection="0">
      <alignment vertical="center"/>
    </xf>
    <xf numFmtId="0" fontId="0" fillId="4" borderId="0" applyNumberFormat="0" applyBorder="0" applyAlignment="0" applyProtection="0">
      <alignment vertical="center"/>
    </xf>
    <xf numFmtId="0" fontId="68" fillId="12" borderId="0" applyNumberFormat="0" applyBorder="0" applyAlignment="0" applyProtection="0">
      <alignment vertical="center"/>
    </xf>
    <xf numFmtId="0" fontId="0" fillId="36" borderId="0" applyNumberFormat="0" applyBorder="0" applyAlignment="0" applyProtection="0">
      <alignment vertical="center"/>
    </xf>
    <xf numFmtId="0" fontId="92" fillId="9" borderId="37" applyNumberFormat="0" applyAlignment="0" applyProtection="0">
      <alignment vertical="center"/>
    </xf>
    <xf numFmtId="0" fontId="61" fillId="10" borderId="0" applyNumberFormat="0" applyBorder="0" applyAlignment="0" applyProtection="0">
      <alignment vertical="center"/>
    </xf>
    <xf numFmtId="0" fontId="63" fillId="32" borderId="0" applyNumberFormat="0" applyBorder="0" applyAlignment="0" applyProtection="0">
      <alignment vertical="center"/>
    </xf>
    <xf numFmtId="0" fontId="63" fillId="32" borderId="0" applyNumberFormat="0" applyBorder="0" applyAlignment="0" applyProtection="0">
      <alignment vertical="center"/>
    </xf>
    <xf numFmtId="0" fontId="68" fillId="12" borderId="0" applyNumberFormat="0" applyBorder="0" applyAlignment="0" applyProtection="0">
      <alignment vertical="center"/>
    </xf>
    <xf numFmtId="0" fontId="88" fillId="0" borderId="35" applyNumberFormat="0" applyFill="0" applyAlignment="0" applyProtection="0">
      <alignment vertical="center"/>
    </xf>
    <xf numFmtId="0" fontId="63" fillId="32" borderId="0" applyNumberFormat="0" applyBorder="0" applyAlignment="0" applyProtection="0">
      <alignment vertical="center"/>
    </xf>
    <xf numFmtId="9" fontId="34" fillId="0" borderId="0" applyFont="0" applyFill="0" applyBorder="0" applyAlignment="0" applyProtection="0">
      <alignment vertical="center"/>
    </xf>
    <xf numFmtId="0" fontId="63" fillId="32" borderId="0" applyNumberFormat="0" applyBorder="0" applyAlignment="0" applyProtection="0">
      <alignment vertical="center"/>
    </xf>
    <xf numFmtId="0" fontId="63" fillId="38" borderId="0" applyNumberFormat="0" applyBorder="0" applyAlignment="0" applyProtection="0">
      <alignment vertical="center"/>
    </xf>
    <xf numFmtId="0" fontId="63" fillId="38" borderId="0" applyNumberFormat="0" applyBorder="0" applyAlignment="0" applyProtection="0">
      <alignment vertical="center"/>
    </xf>
    <xf numFmtId="0" fontId="92" fillId="9" borderId="37" applyNumberFormat="0" applyAlignment="0" applyProtection="0">
      <alignment vertical="center"/>
    </xf>
    <xf numFmtId="0" fontId="34" fillId="0" borderId="0">
      <alignment vertical="center"/>
    </xf>
    <xf numFmtId="0" fontId="61" fillId="10" borderId="0" applyNumberFormat="0" applyBorder="0" applyAlignment="0" applyProtection="0">
      <alignment vertical="center"/>
    </xf>
    <xf numFmtId="0" fontId="63" fillId="35" borderId="0" applyNumberFormat="0" applyBorder="0" applyAlignment="0" applyProtection="0">
      <alignment vertical="center"/>
    </xf>
    <xf numFmtId="0" fontId="61" fillId="14" borderId="0" applyNumberFormat="0" applyBorder="0" applyAlignment="0" applyProtection="0">
      <alignment vertical="center"/>
    </xf>
    <xf numFmtId="0" fontId="63" fillId="35" borderId="0" applyNumberFormat="0" applyBorder="0" applyAlignment="0" applyProtection="0">
      <alignment vertical="center"/>
    </xf>
    <xf numFmtId="0" fontId="0" fillId="5" borderId="33" applyNumberFormat="0" applyFont="0" applyAlignment="0" applyProtection="0">
      <alignment vertical="center"/>
    </xf>
    <xf numFmtId="0" fontId="63" fillId="31" borderId="0" applyNumberFormat="0" applyBorder="0" applyAlignment="0" applyProtection="0">
      <alignment vertical="center"/>
    </xf>
    <xf numFmtId="0" fontId="61" fillId="10" borderId="0" applyNumberFormat="0" applyBorder="0" applyAlignment="0" applyProtection="0">
      <alignment vertical="center"/>
    </xf>
    <xf numFmtId="0" fontId="63" fillId="14" borderId="0" applyNumberFormat="0" applyBorder="0" applyAlignment="0" applyProtection="0">
      <alignment vertical="center"/>
    </xf>
    <xf numFmtId="0" fontId="63" fillId="14" borderId="0" applyNumberFormat="0" applyBorder="0" applyAlignment="0" applyProtection="0">
      <alignment vertical="center"/>
    </xf>
    <xf numFmtId="0" fontId="63" fillId="14" borderId="0" applyNumberFormat="0" applyBorder="0" applyAlignment="0" applyProtection="0">
      <alignment vertical="center"/>
    </xf>
    <xf numFmtId="0" fontId="31" fillId="26" borderId="0" applyNumberFormat="0" applyBorder="0" applyAlignment="0" applyProtection="0">
      <alignment vertical="center"/>
    </xf>
    <xf numFmtId="0" fontId="63" fillId="58" borderId="0" applyNumberFormat="0" applyBorder="0" applyAlignment="0" applyProtection="0">
      <alignment vertical="center"/>
    </xf>
    <xf numFmtId="0" fontId="31" fillId="26" borderId="0" applyNumberFormat="0" applyBorder="0" applyAlignment="0" applyProtection="0">
      <alignment vertical="center"/>
    </xf>
    <xf numFmtId="0" fontId="63" fillId="58" borderId="0" applyNumberFormat="0" applyBorder="0" applyAlignment="0" applyProtection="0">
      <alignment vertical="center"/>
    </xf>
    <xf numFmtId="0" fontId="61" fillId="10" borderId="0" applyNumberFormat="0" applyBorder="0" applyAlignment="0" applyProtection="0">
      <alignment vertical="center"/>
    </xf>
    <xf numFmtId="0" fontId="63" fillId="33" borderId="0" applyNumberFormat="0" applyBorder="0" applyAlignment="0" applyProtection="0">
      <alignment vertical="center"/>
    </xf>
    <xf numFmtId="0" fontId="63" fillId="33" borderId="0" applyNumberFormat="0" applyBorder="0" applyAlignment="0" applyProtection="0">
      <alignment vertical="center"/>
    </xf>
    <xf numFmtId="0" fontId="69" fillId="0" borderId="0" applyProtection="0">
      <alignment vertical="center"/>
    </xf>
    <xf numFmtId="0" fontId="34" fillId="0" borderId="0">
      <alignment vertical="center"/>
    </xf>
    <xf numFmtId="0" fontId="63" fillId="34" borderId="0" applyNumberFormat="0" applyBorder="0" applyAlignment="0" applyProtection="0">
      <alignment vertical="center"/>
    </xf>
    <xf numFmtId="0" fontId="76" fillId="0" borderId="30" applyNumberFormat="0" applyFill="0" applyAlignment="0" applyProtection="0">
      <alignment vertical="center"/>
    </xf>
    <xf numFmtId="0" fontId="63" fillId="9" borderId="0" applyNumberFormat="0" applyBorder="0" applyAlignment="0" applyProtection="0">
      <alignment vertical="center"/>
    </xf>
    <xf numFmtId="0" fontId="63" fillId="9" borderId="0" applyNumberFormat="0" applyBorder="0" applyAlignment="0" applyProtection="0">
      <alignment vertical="center"/>
    </xf>
    <xf numFmtId="9" fontId="34" fillId="0" borderId="0" applyFont="0" applyFill="0" applyBorder="0" applyAlignment="0" applyProtection="0">
      <alignment vertical="center"/>
    </xf>
    <xf numFmtId="0" fontId="63" fillId="9" borderId="0" applyNumberFormat="0" applyBorder="0" applyAlignment="0" applyProtection="0">
      <alignment vertical="center"/>
    </xf>
    <xf numFmtId="0" fontId="63" fillId="6" borderId="0" applyNumberFormat="0" applyBorder="0" applyAlignment="0" applyProtection="0">
      <alignment vertical="center"/>
    </xf>
    <xf numFmtId="0" fontId="34" fillId="0" borderId="0" applyNumberFormat="0" applyFill="0" applyBorder="0" applyAlignment="0" applyProtection="0">
      <alignment vertical="center"/>
    </xf>
    <xf numFmtId="0" fontId="63" fillId="6" borderId="0" applyNumberFormat="0" applyBorder="0" applyAlignment="0" applyProtection="0">
      <alignment vertical="center"/>
    </xf>
    <xf numFmtId="0" fontId="63" fillId="6" borderId="0" applyNumberFormat="0" applyBorder="0" applyAlignment="0" applyProtection="0">
      <alignment vertical="center"/>
    </xf>
    <xf numFmtId="0" fontId="63" fillId="7" borderId="0" applyNumberFormat="0" applyBorder="0" applyAlignment="0" applyProtection="0">
      <alignment vertical="center"/>
    </xf>
    <xf numFmtId="0" fontId="108" fillId="0" borderId="42">
      <alignment horizontal="left" vertical="center"/>
    </xf>
    <xf numFmtId="0" fontId="63" fillId="6" borderId="0" applyNumberFormat="0" applyBorder="0" applyAlignment="0" applyProtection="0">
      <alignment vertical="center"/>
    </xf>
    <xf numFmtId="0" fontId="108" fillId="0" borderId="42">
      <alignment horizontal="left" vertical="center"/>
    </xf>
    <xf numFmtId="0" fontId="63" fillId="6" borderId="0" applyNumberFormat="0" applyBorder="0" applyAlignment="0" applyProtection="0">
      <alignment vertical="center"/>
    </xf>
    <xf numFmtId="0" fontId="63" fillId="6" borderId="0" applyNumberFormat="0" applyBorder="0" applyAlignment="0" applyProtection="0">
      <alignment vertical="center"/>
    </xf>
    <xf numFmtId="0" fontId="63" fillId="10" borderId="0" applyNumberFormat="0" applyBorder="0" applyAlignment="0" applyProtection="0">
      <alignment vertical="center"/>
    </xf>
    <xf numFmtId="0" fontId="87" fillId="0" borderId="0">
      <alignment vertical="center"/>
      <protection locked="0"/>
    </xf>
    <xf numFmtId="0" fontId="61" fillId="7" borderId="0" applyNumberFormat="0" applyBorder="0" applyAlignment="0" applyProtection="0">
      <alignment vertical="center"/>
    </xf>
    <xf numFmtId="0" fontId="63" fillId="60" borderId="0" applyNumberFormat="0" applyBorder="0" applyAlignment="0" applyProtection="0">
      <alignment vertical="center"/>
    </xf>
    <xf numFmtId="0" fontId="31" fillId="26" borderId="0" applyNumberFormat="0" applyBorder="0" applyAlignment="0" applyProtection="0">
      <alignment vertical="center"/>
    </xf>
    <xf numFmtId="0" fontId="31" fillId="4" borderId="0" applyNumberFormat="0" applyBorder="0" applyAlignment="0" applyProtection="0">
      <alignment vertical="center"/>
    </xf>
    <xf numFmtId="0" fontId="31" fillId="26" borderId="0" applyNumberFormat="0" applyBorder="0" applyAlignment="0" applyProtection="0">
      <alignment vertical="center"/>
    </xf>
    <xf numFmtId="0" fontId="31" fillId="26" borderId="0" applyNumberFormat="0" applyBorder="0" applyAlignment="0" applyProtection="0">
      <alignment vertical="center"/>
    </xf>
    <xf numFmtId="0" fontId="109" fillId="0" borderId="0" applyNumberFormat="0" applyFill="0" applyBorder="0" applyAlignment="0" applyProtection="0">
      <alignment vertical="center"/>
    </xf>
    <xf numFmtId="0" fontId="61" fillId="10" borderId="0" applyNumberFormat="0" applyBorder="0" applyAlignment="0" applyProtection="0">
      <alignment vertical="center"/>
    </xf>
    <xf numFmtId="0" fontId="31" fillId="26" borderId="0" applyNumberFormat="0" applyBorder="0" applyAlignment="0" applyProtection="0">
      <alignment vertical="center"/>
    </xf>
    <xf numFmtId="0" fontId="31" fillId="26" borderId="0" applyNumberFormat="0" applyBorder="0" applyAlignment="0" applyProtection="0">
      <alignment vertical="center"/>
    </xf>
    <xf numFmtId="0" fontId="31" fillId="26" borderId="0" applyNumberFormat="0" applyBorder="0" applyAlignment="0" applyProtection="0">
      <alignment vertical="center"/>
    </xf>
    <xf numFmtId="0" fontId="86" fillId="0" borderId="34">
      <alignment horizontal="center" vertical="center"/>
    </xf>
    <xf numFmtId="0" fontId="31" fillId="26" borderId="0" applyNumberFormat="0" applyBorder="0" applyAlignment="0" applyProtection="0">
      <alignment vertical="center"/>
    </xf>
    <xf numFmtId="0" fontId="61" fillId="28" borderId="0" applyNumberFormat="0" applyBorder="0" applyAlignment="0" applyProtection="0">
      <alignment vertical="center"/>
    </xf>
    <xf numFmtId="0" fontId="76" fillId="0" borderId="30" applyNumberFormat="0" applyFill="0" applyAlignment="0" applyProtection="0">
      <alignment vertical="center"/>
    </xf>
    <xf numFmtId="0" fontId="61" fillId="28" borderId="0" applyNumberFormat="0" applyBorder="0" applyAlignment="0" applyProtection="0">
      <alignment vertical="center"/>
    </xf>
    <xf numFmtId="0" fontId="76" fillId="0" borderId="30" applyNumberFormat="0" applyFill="0" applyAlignment="0" applyProtection="0">
      <alignment vertical="center"/>
    </xf>
    <xf numFmtId="0" fontId="61" fillId="28" borderId="0" applyNumberFormat="0" applyBorder="0" applyAlignment="0" applyProtection="0">
      <alignment vertical="center"/>
    </xf>
    <xf numFmtId="0" fontId="61" fillId="7" borderId="0" applyNumberFormat="0" applyBorder="0" applyAlignment="0" applyProtection="0">
      <alignment vertical="center"/>
    </xf>
    <xf numFmtId="15" fontId="101" fillId="0" borderId="0">
      <alignment vertical="center"/>
    </xf>
    <xf numFmtId="0" fontId="61" fillId="7" borderId="0" applyNumberFormat="0" applyBorder="0" applyAlignment="0" applyProtection="0">
      <alignment vertical="center"/>
    </xf>
    <xf numFmtId="193" fontId="34" fillId="0" borderId="0" applyFont="0" applyFill="0" applyBorder="0" applyAlignment="0" applyProtection="0">
      <alignment vertical="center"/>
    </xf>
    <xf numFmtId="0" fontId="61" fillId="7" borderId="0" applyNumberFormat="0" applyBorder="0" applyAlignment="0" applyProtection="0">
      <alignment vertical="center"/>
    </xf>
    <xf numFmtId="0" fontId="61" fillId="7" borderId="0" applyNumberFormat="0" applyBorder="0" applyAlignment="0" applyProtection="0">
      <alignment vertical="center"/>
    </xf>
    <xf numFmtId="0" fontId="61" fillId="7" borderId="0" applyNumberFormat="0" applyBorder="0" applyAlignment="0" applyProtection="0">
      <alignment vertical="center"/>
    </xf>
    <xf numFmtId="0" fontId="102" fillId="44" borderId="21">
      <alignment vertical="center"/>
      <protection locked="0"/>
    </xf>
    <xf numFmtId="0" fontId="34" fillId="0" borderId="0">
      <alignment vertical="center"/>
    </xf>
    <xf numFmtId="0" fontId="61" fillId="7" borderId="0" applyNumberFormat="0" applyBorder="0" applyAlignment="0" applyProtection="0">
      <alignment vertical="center"/>
    </xf>
    <xf numFmtId="0" fontId="34" fillId="0" borderId="0">
      <alignment vertical="center"/>
    </xf>
    <xf numFmtId="0" fontId="61" fillId="7" borderId="0" applyNumberFormat="0" applyBorder="0" applyAlignment="0" applyProtection="0">
      <alignment vertical="center"/>
    </xf>
    <xf numFmtId="0" fontId="34" fillId="0" borderId="0">
      <alignment vertical="center"/>
    </xf>
    <xf numFmtId="0" fontId="96" fillId="39" borderId="0" applyNumberFormat="0" applyBorder="0" applyAlignment="0" applyProtection="0">
      <alignment vertical="center"/>
    </xf>
    <xf numFmtId="0" fontId="61" fillId="7" borderId="0" applyNumberFormat="0" applyBorder="0" applyAlignment="0" applyProtection="0">
      <alignment vertical="center"/>
    </xf>
    <xf numFmtId="0" fontId="96" fillId="39" borderId="0" applyNumberFormat="0" applyBorder="0" applyAlignment="0" applyProtection="0">
      <alignment vertical="center"/>
    </xf>
    <xf numFmtId="0" fontId="61" fillId="7" borderId="0" applyNumberFormat="0" applyBorder="0" applyAlignment="0" applyProtection="0">
      <alignment vertical="center"/>
    </xf>
    <xf numFmtId="0" fontId="63" fillId="7" borderId="0" applyNumberFormat="0" applyBorder="0" applyAlignment="0" applyProtection="0">
      <alignment vertical="center"/>
    </xf>
    <xf numFmtId="0" fontId="108" fillId="0" borderId="43" applyNumberFormat="0" applyAlignment="0" applyProtection="0">
      <alignment horizontal="left" vertical="center"/>
    </xf>
    <xf numFmtId="0" fontId="61" fillId="30" borderId="0" applyNumberFormat="0" applyBorder="0" applyAlignment="0" applyProtection="0">
      <alignment vertical="center"/>
    </xf>
    <xf numFmtId="0" fontId="93" fillId="14" borderId="26" applyNumberFormat="0" applyAlignment="0" applyProtection="0">
      <alignment vertical="center"/>
    </xf>
    <xf numFmtId="0" fontId="31" fillId="9" borderId="0" applyNumberFormat="0" applyBorder="0" applyAlignment="0" applyProtection="0">
      <alignment vertical="center"/>
    </xf>
    <xf numFmtId="0" fontId="61" fillId="16" borderId="0" applyNumberFormat="0" applyBorder="0" applyAlignment="0" applyProtection="0">
      <alignment vertical="center"/>
    </xf>
    <xf numFmtId="0" fontId="31" fillId="26" borderId="0" applyNumberFormat="0" applyBorder="0" applyAlignment="0" applyProtection="0">
      <alignment vertical="center"/>
    </xf>
    <xf numFmtId="0" fontId="61" fillId="16" borderId="0" applyNumberFormat="0" applyBorder="0" applyAlignment="0" applyProtection="0">
      <alignment vertical="center"/>
    </xf>
    <xf numFmtId="0" fontId="61" fillId="16" borderId="0" applyNumberFormat="0" applyBorder="0" applyAlignment="0" applyProtection="0">
      <alignment vertical="center"/>
    </xf>
    <xf numFmtId="0" fontId="61" fillId="30" borderId="0" applyNumberFormat="0" applyBorder="0" applyAlignment="0" applyProtection="0">
      <alignment vertical="center"/>
    </xf>
    <xf numFmtId="0" fontId="102" fillId="44" borderId="21">
      <alignment vertical="center"/>
      <protection locked="0"/>
    </xf>
    <xf numFmtId="0" fontId="61" fillId="30" borderId="0" applyNumberFormat="0" applyBorder="0" applyAlignment="0" applyProtection="0">
      <alignment vertical="center"/>
    </xf>
    <xf numFmtId="0" fontId="61" fillId="30" borderId="0" applyNumberFormat="0" applyBorder="0" applyAlignment="0" applyProtection="0">
      <alignment vertical="center"/>
    </xf>
    <xf numFmtId="0" fontId="61" fillId="30" borderId="0" applyNumberFormat="0" applyBorder="0" applyAlignment="0" applyProtection="0">
      <alignment vertical="center"/>
    </xf>
    <xf numFmtId="0" fontId="61" fillId="30" borderId="0" applyNumberFormat="0" applyBorder="0" applyAlignment="0" applyProtection="0">
      <alignment vertical="center"/>
    </xf>
    <xf numFmtId="0" fontId="61" fillId="30" borderId="0" applyNumberFormat="0" applyBorder="0" applyAlignment="0" applyProtection="0">
      <alignment vertical="center"/>
    </xf>
    <xf numFmtId="9" fontId="34" fillId="0" borderId="0" applyFont="0" applyFill="0" applyBorder="0" applyAlignment="0" applyProtection="0">
      <alignment vertical="center"/>
    </xf>
    <xf numFmtId="0" fontId="61" fillId="30" borderId="0" applyNumberFormat="0" applyBorder="0" applyAlignment="0" applyProtection="0">
      <alignment vertical="center"/>
    </xf>
    <xf numFmtId="0" fontId="8" fillId="0" borderId="0">
      <alignment vertical="center"/>
    </xf>
    <xf numFmtId="9" fontId="34" fillId="0" borderId="0" applyFont="0" applyFill="0" applyBorder="0" applyAlignment="0" applyProtection="0">
      <alignment vertical="center"/>
    </xf>
    <xf numFmtId="15" fontId="101" fillId="0" borderId="0">
      <alignment vertical="center"/>
    </xf>
    <xf numFmtId="0" fontId="34" fillId="0" borderId="0">
      <alignment vertical="center"/>
    </xf>
    <xf numFmtId="0" fontId="61" fillId="30" borderId="0" applyNumberFormat="0" applyBorder="0" applyAlignment="0" applyProtection="0">
      <alignment vertical="center"/>
    </xf>
    <xf numFmtId="0" fontId="61" fillId="30" borderId="0" applyNumberFormat="0" applyBorder="0" applyAlignment="0" applyProtection="0">
      <alignment vertical="center"/>
    </xf>
    <xf numFmtId="0" fontId="61" fillId="30" borderId="0" applyNumberFormat="0" applyBorder="0" applyAlignment="0" applyProtection="0">
      <alignment vertical="center"/>
    </xf>
    <xf numFmtId="0" fontId="61" fillId="30" borderId="0" applyNumberFormat="0" applyBorder="0" applyAlignment="0" applyProtection="0">
      <alignment vertical="center"/>
    </xf>
    <xf numFmtId="0" fontId="61" fillId="16" borderId="0" applyNumberFormat="0" applyBorder="0" applyAlignment="0" applyProtection="0">
      <alignment vertical="center"/>
    </xf>
    <xf numFmtId="0" fontId="34" fillId="0" borderId="0" applyFont="0" applyFill="0" applyBorder="0" applyAlignment="0" applyProtection="0">
      <alignment vertical="center"/>
    </xf>
    <xf numFmtId="0" fontId="61" fillId="6" borderId="0" applyNumberFormat="0" applyBorder="0" applyAlignment="0" applyProtection="0">
      <alignment vertical="center"/>
    </xf>
    <xf numFmtId="0" fontId="31" fillId="5" borderId="0" applyNumberFormat="0" applyBorder="0" applyAlignment="0" applyProtection="0">
      <alignment vertical="center"/>
    </xf>
    <xf numFmtId="0" fontId="76" fillId="0" borderId="30" applyNumberFormat="0" applyFill="0" applyAlignment="0" applyProtection="0">
      <alignment vertical="center"/>
    </xf>
    <xf numFmtId="0" fontId="34" fillId="0" borderId="0">
      <alignment vertical="center"/>
    </xf>
    <xf numFmtId="9" fontId="34" fillId="0" borderId="0" applyFont="0" applyFill="0" applyBorder="0" applyAlignment="0" applyProtection="0">
      <alignment vertical="center"/>
    </xf>
    <xf numFmtId="0" fontId="61" fillId="6" borderId="0" applyNumberFormat="0" applyBorder="0" applyAlignment="0" applyProtection="0">
      <alignment vertical="center"/>
    </xf>
    <xf numFmtId="0" fontId="31" fillId="5" borderId="0" applyNumberFormat="0" applyBorder="0" applyAlignment="0" applyProtection="0">
      <alignment vertical="center"/>
    </xf>
    <xf numFmtId="0" fontId="76" fillId="0" borderId="30" applyNumberFormat="0" applyFill="0" applyAlignment="0" applyProtection="0">
      <alignment vertical="center"/>
    </xf>
    <xf numFmtId="0" fontId="62" fillId="0" borderId="24" applyNumberFormat="0" applyFill="0" applyAlignment="0" applyProtection="0">
      <alignment vertical="center"/>
    </xf>
    <xf numFmtId="0" fontId="61" fillId="6" borderId="0" applyNumberFormat="0" applyBorder="0" applyAlignment="0" applyProtection="0">
      <alignment vertical="center"/>
    </xf>
    <xf numFmtId="0" fontId="31" fillId="5" borderId="0" applyNumberFormat="0" applyBorder="0" applyAlignment="0" applyProtection="0">
      <alignment vertical="center"/>
    </xf>
    <xf numFmtId="0" fontId="76" fillId="0" borderId="30" applyNumberFormat="0" applyFill="0" applyAlignment="0" applyProtection="0">
      <alignment vertical="center"/>
    </xf>
    <xf numFmtId="0" fontId="31" fillId="5" borderId="0" applyNumberFormat="0" applyBorder="0" applyAlignment="0" applyProtection="0">
      <alignment vertical="center"/>
    </xf>
    <xf numFmtId="198" fontId="34" fillId="0" borderId="0" applyFont="0" applyFill="0" applyBorder="0" applyAlignment="0" applyProtection="0">
      <alignment vertical="center"/>
    </xf>
    <xf numFmtId="0" fontId="61" fillId="7" borderId="0" applyNumberFormat="0" applyBorder="0" applyAlignment="0" applyProtection="0">
      <alignment vertical="center"/>
    </xf>
    <xf numFmtId="0" fontId="31" fillId="12" borderId="0" applyNumberFormat="0" applyBorder="0" applyAlignment="0" applyProtection="0">
      <alignment vertical="center"/>
    </xf>
    <xf numFmtId="0" fontId="31" fillId="12" borderId="0" applyNumberFormat="0" applyBorder="0" applyAlignment="0" applyProtection="0">
      <alignment vertical="center"/>
    </xf>
    <xf numFmtId="0" fontId="31" fillId="12" borderId="0" applyNumberFormat="0" applyBorder="0" applyAlignment="0" applyProtection="0">
      <alignment vertical="center"/>
    </xf>
    <xf numFmtId="0" fontId="61" fillId="9" borderId="0" applyNumberFormat="0" applyBorder="0" applyAlignment="0" applyProtection="0">
      <alignment vertical="center"/>
    </xf>
    <xf numFmtId="199" fontId="34" fillId="0" borderId="0" applyFont="0" applyFill="0" applyBorder="0" applyAlignment="0" applyProtection="0">
      <alignment vertical="center"/>
    </xf>
    <xf numFmtId="0" fontId="34" fillId="0" borderId="0">
      <alignment vertical="center"/>
    </xf>
    <xf numFmtId="9" fontId="34" fillId="0" borderId="0" applyFont="0" applyFill="0" applyBorder="0" applyAlignment="0" applyProtection="0">
      <alignment vertical="center"/>
    </xf>
    <xf numFmtId="0" fontId="31" fillId="12" borderId="0" applyNumberFormat="0" applyBorder="0" applyAlignment="0" applyProtection="0">
      <alignment vertical="center"/>
    </xf>
    <xf numFmtId="0" fontId="61" fillId="7" borderId="0" applyNumberFormat="0" applyBorder="0" applyAlignment="0" applyProtection="0">
      <alignment vertical="center"/>
    </xf>
    <xf numFmtId="0" fontId="61" fillId="9" borderId="0" applyNumberFormat="0" applyBorder="0" applyAlignment="0" applyProtection="0">
      <alignment vertical="center"/>
    </xf>
    <xf numFmtId="0" fontId="68" fillId="4" borderId="0" applyNumberFormat="0" applyBorder="0" applyAlignment="0" applyProtection="0">
      <alignment vertical="center"/>
    </xf>
    <xf numFmtId="0" fontId="61" fillId="9" borderId="0" applyNumberFormat="0" applyBorder="0" applyAlignment="0" applyProtection="0">
      <alignment vertical="center"/>
    </xf>
    <xf numFmtId="0" fontId="69" fillId="0" borderId="9" applyNumberFormat="0" applyFill="0" applyProtection="0">
      <alignment horizontal="right" vertical="center"/>
    </xf>
    <xf numFmtId="0" fontId="61" fillId="9" borderId="0" applyNumberFormat="0" applyBorder="0" applyAlignment="0" applyProtection="0">
      <alignment vertical="center"/>
    </xf>
    <xf numFmtId="0" fontId="61" fillId="9" borderId="0" applyNumberFormat="0" applyBorder="0" applyAlignment="0" applyProtection="0">
      <alignment vertical="center"/>
    </xf>
    <xf numFmtId="0" fontId="61" fillId="16" borderId="0" applyNumberFormat="0" applyBorder="0" applyAlignment="0" applyProtection="0">
      <alignment vertical="center"/>
    </xf>
    <xf numFmtId="184" fontId="99" fillId="0" borderId="0">
      <alignment vertical="center"/>
    </xf>
    <xf numFmtId="0" fontId="61" fillId="16" borderId="0" applyNumberFormat="0" applyBorder="0" applyAlignment="0" applyProtection="0">
      <alignment vertical="center"/>
    </xf>
    <xf numFmtId="0" fontId="61" fillId="16" borderId="0" applyNumberFormat="0" applyBorder="0" applyAlignment="0" applyProtection="0">
      <alignment vertical="center"/>
    </xf>
    <xf numFmtId="0" fontId="61" fillId="16" borderId="0" applyNumberFormat="0" applyBorder="0" applyAlignment="0" applyProtection="0">
      <alignment vertical="center"/>
    </xf>
    <xf numFmtId="0" fontId="61" fillId="16" borderId="0" applyNumberFormat="0" applyBorder="0" applyAlignment="0" applyProtection="0">
      <alignment vertical="center"/>
    </xf>
    <xf numFmtId="0" fontId="61" fillId="16" borderId="0" applyNumberFormat="0" applyBorder="0" applyAlignment="0" applyProtection="0">
      <alignment vertical="center"/>
    </xf>
    <xf numFmtId="0" fontId="61" fillId="16" borderId="0" applyNumberFormat="0" applyBorder="0" applyAlignment="0" applyProtection="0">
      <alignment vertical="center"/>
    </xf>
    <xf numFmtId="187" fontId="34" fillId="0" borderId="0" applyFont="0" applyFill="0" applyBorder="0" applyAlignment="0" applyProtection="0">
      <alignment vertical="center"/>
    </xf>
    <xf numFmtId="0" fontId="34" fillId="0" borderId="0">
      <alignment vertical="center"/>
    </xf>
    <xf numFmtId="0" fontId="61" fillId="16" borderId="0" applyNumberFormat="0" applyBorder="0" applyAlignment="0" applyProtection="0">
      <alignment vertical="center"/>
    </xf>
    <xf numFmtId="0" fontId="61" fillId="16" borderId="0" applyNumberFormat="0" applyBorder="0" applyAlignment="0" applyProtection="0">
      <alignment vertical="center"/>
    </xf>
    <xf numFmtId="0" fontId="61" fillId="16" borderId="0" applyNumberFormat="0" applyBorder="0" applyAlignment="0" applyProtection="0">
      <alignment vertical="center"/>
    </xf>
    <xf numFmtId="9" fontId="34" fillId="0" borderId="0" applyFont="0" applyFill="0" applyBorder="0" applyAlignment="0" applyProtection="0">
      <alignment vertical="center"/>
    </xf>
    <xf numFmtId="0" fontId="61" fillId="16" borderId="0" applyNumberFormat="0" applyBorder="0" applyAlignment="0" applyProtection="0">
      <alignment vertical="center"/>
    </xf>
    <xf numFmtId="0" fontId="61" fillId="7" borderId="0" applyNumberFormat="0" applyBorder="0" applyAlignment="0" applyProtection="0">
      <alignment vertical="center"/>
    </xf>
    <xf numFmtId="9" fontId="34" fillId="0" borderId="0" applyFont="0" applyFill="0" applyBorder="0" applyAlignment="0" applyProtection="0">
      <alignment vertical="center"/>
    </xf>
    <xf numFmtId="0" fontId="31" fillId="26" borderId="0" applyNumberFormat="0" applyBorder="0" applyAlignment="0" applyProtection="0">
      <alignment vertical="center"/>
    </xf>
    <xf numFmtId="9" fontId="34" fillId="0" borderId="0" applyFont="0" applyFill="0" applyBorder="0" applyAlignment="0" applyProtection="0">
      <alignment vertical="center"/>
    </xf>
    <xf numFmtId="0" fontId="31" fillId="26" borderId="0" applyNumberFormat="0" applyBorder="0" applyAlignment="0" applyProtection="0">
      <alignment vertical="center"/>
    </xf>
    <xf numFmtId="9" fontId="34" fillId="0" borderId="0" applyFont="0" applyFill="0" applyBorder="0" applyAlignment="0" applyProtection="0">
      <alignment vertical="center"/>
    </xf>
    <xf numFmtId="0" fontId="31" fillId="26" borderId="0" applyNumberFormat="0" applyBorder="0" applyAlignment="0" applyProtection="0">
      <alignment vertical="center"/>
    </xf>
    <xf numFmtId="0" fontId="66" fillId="61" borderId="0" applyNumberFormat="0" applyBorder="0" applyAlignment="0" applyProtection="0">
      <alignment vertical="center"/>
    </xf>
    <xf numFmtId="9" fontId="34" fillId="0" borderId="0" applyFont="0" applyFill="0" applyBorder="0" applyAlignment="0" applyProtection="0">
      <alignment vertical="center"/>
    </xf>
    <xf numFmtId="0" fontId="31" fillId="26" borderId="0" applyNumberFormat="0" applyBorder="0" applyAlignment="0" applyProtection="0">
      <alignment vertical="center"/>
    </xf>
    <xf numFmtId="9" fontId="34" fillId="0" borderId="0" applyFont="0" applyFill="0" applyBorder="0" applyAlignment="0" applyProtection="0">
      <alignment vertical="center"/>
    </xf>
    <xf numFmtId="0" fontId="31" fillId="9" borderId="0" applyNumberFormat="0" applyBorder="0" applyAlignment="0" applyProtection="0">
      <alignment vertical="center"/>
    </xf>
    <xf numFmtId="9" fontId="34" fillId="0" borderId="0" applyFont="0" applyFill="0" applyBorder="0" applyAlignment="0" applyProtection="0">
      <alignment vertical="center"/>
    </xf>
    <xf numFmtId="0" fontId="31" fillId="14" borderId="0" applyNumberFormat="0" applyBorder="0" applyAlignment="0" applyProtection="0">
      <alignment vertical="center"/>
    </xf>
    <xf numFmtId="0" fontId="31" fillId="9" borderId="0" applyNumberFormat="0" applyBorder="0" applyAlignment="0" applyProtection="0">
      <alignment vertical="center"/>
    </xf>
    <xf numFmtId="0" fontId="69" fillId="0" borderId="9" applyNumberFormat="0" applyFill="0" applyProtection="0">
      <alignment horizontal="left" vertical="center"/>
    </xf>
    <xf numFmtId="0" fontId="31" fillId="14" borderId="0" applyNumberFormat="0" applyBorder="0" applyAlignment="0" applyProtection="0">
      <alignment vertical="center"/>
    </xf>
    <xf numFmtId="0" fontId="31" fillId="9" borderId="0" applyNumberFormat="0" applyBorder="0" applyAlignment="0" applyProtection="0">
      <alignment vertical="center"/>
    </xf>
    <xf numFmtId="0" fontId="31" fillId="9" borderId="0" applyNumberFormat="0" applyBorder="0" applyAlignment="0" applyProtection="0">
      <alignment vertical="center"/>
    </xf>
    <xf numFmtId="0" fontId="61" fillId="9" borderId="0" applyNumberFormat="0" applyBorder="0" applyAlignment="0" applyProtection="0">
      <alignment vertical="center"/>
    </xf>
    <xf numFmtId="0" fontId="61" fillId="9" borderId="0" applyNumberFormat="0" applyBorder="0" applyAlignment="0" applyProtection="0">
      <alignment vertical="center"/>
    </xf>
    <xf numFmtId="0" fontId="61" fillId="9" borderId="0" applyNumberFormat="0" applyBorder="0" applyAlignment="0" applyProtection="0">
      <alignment vertical="center"/>
    </xf>
    <xf numFmtId="0" fontId="34" fillId="62" borderId="0" applyNumberFormat="0" applyFont="0" applyBorder="0" applyAlignment="0" applyProtection="0">
      <alignment vertical="center"/>
    </xf>
    <xf numFmtId="0" fontId="61" fillId="10" borderId="0" applyNumberFormat="0" applyBorder="0" applyAlignment="0" applyProtection="0">
      <alignment vertical="center"/>
    </xf>
    <xf numFmtId="0" fontId="61" fillId="7" borderId="0" applyNumberFormat="0" applyBorder="0" applyAlignment="0" applyProtection="0">
      <alignment vertical="center"/>
    </xf>
    <xf numFmtId="0" fontId="99" fillId="0" borderId="0">
      <alignment vertical="center"/>
    </xf>
    <xf numFmtId="0" fontId="61" fillId="7" borderId="0" applyNumberFormat="0" applyBorder="0" applyAlignment="0" applyProtection="0">
      <alignment vertical="center"/>
    </xf>
    <xf numFmtId="0" fontId="61" fillId="7" borderId="0" applyNumberFormat="0" applyBorder="0" applyAlignment="0" applyProtection="0">
      <alignment vertical="center"/>
    </xf>
    <xf numFmtId="0" fontId="61" fillId="7" borderId="0" applyNumberFormat="0" applyBorder="0" applyAlignment="0" applyProtection="0">
      <alignment vertical="center"/>
    </xf>
    <xf numFmtId="0" fontId="86" fillId="0" borderId="34">
      <alignment horizontal="center" vertical="center"/>
    </xf>
    <xf numFmtId="0" fontId="110" fillId="0" borderId="44" applyNumberFormat="0" applyFill="0" applyAlignment="0" applyProtection="0">
      <alignment vertical="center"/>
    </xf>
    <xf numFmtId="0" fontId="34" fillId="0" borderId="0">
      <alignment vertical="center"/>
    </xf>
    <xf numFmtId="0" fontId="61" fillId="7" borderId="0" applyNumberFormat="0" applyBorder="0" applyAlignment="0" applyProtection="0">
      <alignment vertical="center"/>
    </xf>
    <xf numFmtId="9" fontId="34" fillId="0" borderId="0" applyFont="0" applyFill="0" applyBorder="0" applyAlignment="0" applyProtection="0">
      <alignment vertical="center"/>
    </xf>
    <xf numFmtId="0" fontId="76" fillId="0" borderId="30" applyNumberFormat="0" applyFill="0" applyAlignment="0" applyProtection="0">
      <alignment vertical="center"/>
    </xf>
    <xf numFmtId="0" fontId="61" fillId="7" borderId="0" applyNumberFormat="0" applyBorder="0" applyAlignment="0" applyProtection="0">
      <alignment vertical="center"/>
    </xf>
    <xf numFmtId="0" fontId="76" fillId="0" borderId="30" applyNumberFormat="0" applyFill="0" applyAlignment="0" applyProtection="0">
      <alignment vertical="center"/>
    </xf>
    <xf numFmtId="0" fontId="61" fillId="7" borderId="0" applyNumberFormat="0" applyBorder="0" applyAlignment="0" applyProtection="0">
      <alignment vertical="center"/>
    </xf>
    <xf numFmtId="0" fontId="61" fillId="6"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60" fillId="5" borderId="1" applyNumberFormat="0" applyBorder="0" applyAlignment="0" applyProtection="0">
      <alignment vertical="center"/>
    </xf>
    <xf numFmtId="0" fontId="31" fillId="4" borderId="0" applyNumberFormat="0" applyBorder="0" applyAlignment="0" applyProtection="0">
      <alignment vertical="center"/>
    </xf>
    <xf numFmtId="0" fontId="31" fillId="26" borderId="0" applyNumberFormat="0" applyBorder="0" applyAlignment="0" applyProtection="0">
      <alignment vertical="center"/>
    </xf>
    <xf numFmtId="0" fontId="107" fillId="0" borderId="41" applyNumberFormat="0" applyFill="0" applyAlignment="0" applyProtection="0">
      <alignment vertical="center"/>
    </xf>
    <xf numFmtId="0" fontId="61" fillId="28" borderId="0" applyNumberFormat="0" applyBorder="0" applyAlignment="0" applyProtection="0">
      <alignment vertical="center"/>
    </xf>
    <xf numFmtId="0" fontId="61" fillId="28" borderId="0" applyNumberFormat="0" applyBorder="0" applyAlignment="0" applyProtection="0">
      <alignment vertical="center"/>
    </xf>
    <xf numFmtId="0" fontId="111" fillId="14" borderId="46">
      <alignment horizontal="left" vertical="center"/>
      <protection locked="0" hidden="1"/>
    </xf>
    <xf numFmtId="0" fontId="61" fillId="6" borderId="0" applyNumberFormat="0" applyBorder="0" applyAlignment="0" applyProtection="0">
      <alignment vertical="center"/>
    </xf>
    <xf numFmtId="0" fontId="107" fillId="0" borderId="41" applyNumberFormat="0" applyFill="0" applyAlignment="0" applyProtection="0">
      <alignment vertical="center"/>
    </xf>
    <xf numFmtId="0" fontId="111" fillId="14" borderId="46">
      <alignment horizontal="left" vertical="center"/>
      <protection locked="0" hidden="1"/>
    </xf>
    <xf numFmtId="0" fontId="61" fillId="6" borderId="0" applyNumberFormat="0" applyBorder="0" applyAlignment="0" applyProtection="0">
      <alignment vertical="center"/>
    </xf>
    <xf numFmtId="0" fontId="88" fillId="0" borderId="35" applyNumberFormat="0" applyFill="0" applyAlignment="0" applyProtection="0">
      <alignment vertical="center"/>
    </xf>
    <xf numFmtId="197" fontId="34" fillId="0" borderId="0" applyFont="0" applyFill="0" applyBorder="0" applyAlignment="0" applyProtection="0">
      <alignment vertical="center"/>
    </xf>
    <xf numFmtId="0" fontId="61" fillId="6" borderId="0" applyNumberFormat="0" applyBorder="0" applyAlignment="0" applyProtection="0">
      <alignment vertical="center"/>
    </xf>
    <xf numFmtId="0" fontId="62" fillId="0" borderId="45" applyNumberFormat="0" applyFill="0" applyAlignment="0" applyProtection="0">
      <alignment vertical="center"/>
    </xf>
    <xf numFmtId="0" fontId="61" fillId="6" borderId="0" applyNumberFormat="0" applyBorder="0" applyAlignment="0" applyProtection="0">
      <alignment vertical="center"/>
    </xf>
    <xf numFmtId="0" fontId="62" fillId="0" borderId="45" applyNumberFormat="0" applyFill="0" applyAlignment="0" applyProtection="0">
      <alignment vertical="center"/>
    </xf>
    <xf numFmtId="0" fontId="61" fillId="6" borderId="0" applyNumberFormat="0" applyBorder="0" applyAlignment="0" applyProtection="0">
      <alignment vertical="center"/>
    </xf>
    <xf numFmtId="0" fontId="76" fillId="0" borderId="30" applyNumberFormat="0" applyFill="0" applyAlignment="0" applyProtection="0">
      <alignment vertical="center"/>
    </xf>
    <xf numFmtId="0" fontId="62" fillId="0" borderId="24" applyNumberFormat="0" applyFill="0" applyAlignment="0" applyProtection="0">
      <alignment vertical="center"/>
    </xf>
    <xf numFmtId="0" fontId="61" fillId="6" borderId="0" applyNumberFormat="0" applyBorder="0" applyAlignment="0" applyProtection="0">
      <alignment vertical="center"/>
    </xf>
    <xf numFmtId="0" fontId="76" fillId="0" borderId="30" applyNumberFormat="0" applyFill="0" applyAlignment="0" applyProtection="0">
      <alignment vertical="center"/>
    </xf>
    <xf numFmtId="9" fontId="34" fillId="0" borderId="0" applyFont="0" applyFill="0" applyBorder="0" applyAlignment="0" applyProtection="0">
      <alignment vertical="center"/>
    </xf>
    <xf numFmtId="0" fontId="62" fillId="0" borderId="24" applyNumberFormat="0" applyFill="0" applyAlignment="0" applyProtection="0">
      <alignment vertical="center"/>
    </xf>
    <xf numFmtId="0" fontId="61" fillId="6" borderId="0" applyNumberFormat="0" applyBorder="0" applyAlignment="0" applyProtection="0">
      <alignment vertical="center"/>
    </xf>
    <xf numFmtId="0" fontId="31" fillId="5" borderId="0" applyNumberFormat="0" applyBorder="0" applyAlignment="0" applyProtection="0">
      <alignment vertical="center"/>
    </xf>
    <xf numFmtId="0" fontId="31" fillId="14" borderId="0" applyNumberFormat="0" applyBorder="0" applyAlignment="0" applyProtection="0">
      <alignment vertical="center"/>
    </xf>
    <xf numFmtId="0" fontId="86" fillId="0" borderId="0" applyNumberFormat="0" applyFill="0" applyBorder="0" applyAlignment="0" applyProtection="0">
      <alignment vertical="center"/>
    </xf>
    <xf numFmtId="0" fontId="31" fillId="14" borderId="0" applyNumberFormat="0" applyBorder="0" applyAlignment="0" applyProtection="0">
      <alignment vertical="center"/>
    </xf>
    <xf numFmtId="0" fontId="61" fillId="14" borderId="0" applyNumberFormat="0" applyBorder="0" applyAlignment="0" applyProtection="0">
      <alignment vertical="center"/>
    </xf>
    <xf numFmtId="0" fontId="61" fillId="14" borderId="0" applyNumberFormat="0" applyBorder="0" applyAlignment="0" applyProtection="0">
      <alignment vertical="center"/>
    </xf>
    <xf numFmtId="0" fontId="76" fillId="0" borderId="30" applyNumberFormat="0" applyFill="0" applyAlignment="0" applyProtection="0">
      <alignment vertical="center"/>
    </xf>
    <xf numFmtId="0" fontId="61" fillId="10" borderId="0" applyNumberFormat="0" applyBorder="0" applyAlignment="0" applyProtection="0">
      <alignment vertical="center"/>
    </xf>
    <xf numFmtId="9" fontId="34" fillId="0" borderId="0" applyFont="0" applyFill="0" applyBorder="0" applyAlignment="0" applyProtection="0">
      <alignment vertical="center"/>
    </xf>
    <xf numFmtId="203" fontId="34" fillId="0" borderId="0" applyFont="0" applyFill="0" applyBorder="0" applyAlignment="0" applyProtection="0">
      <alignment vertical="center"/>
    </xf>
    <xf numFmtId="0" fontId="115" fillId="0" borderId="0" applyNumberFormat="0" applyFill="0" applyBorder="0" applyAlignment="0" applyProtection="0">
      <alignment vertical="center"/>
    </xf>
    <xf numFmtId="0" fontId="88" fillId="0" borderId="35" applyNumberFormat="0" applyFill="0" applyAlignment="0" applyProtection="0">
      <alignment vertical="center"/>
    </xf>
    <xf numFmtId="185" fontId="34" fillId="0" borderId="0" applyFont="0" applyFill="0" applyBorder="0" applyAlignment="0" applyProtection="0">
      <alignment vertical="center"/>
    </xf>
    <xf numFmtId="0" fontId="107" fillId="0" borderId="41" applyNumberFormat="0" applyFill="0" applyAlignment="0" applyProtection="0">
      <alignment vertical="center"/>
    </xf>
    <xf numFmtId="196" fontId="99" fillId="0" borderId="0">
      <alignment vertical="center"/>
    </xf>
    <xf numFmtId="15" fontId="101" fillId="0" borderId="0">
      <alignment vertical="center"/>
    </xf>
    <xf numFmtId="15" fontId="101" fillId="0" borderId="0">
      <alignment vertical="center"/>
    </xf>
    <xf numFmtId="186" fontId="99" fillId="0" borderId="0">
      <alignment vertical="center"/>
    </xf>
    <xf numFmtId="0" fontId="116" fillId="0" borderId="47" applyNumberFormat="0" applyFill="0" applyAlignment="0" applyProtection="0">
      <alignment vertical="center"/>
    </xf>
    <xf numFmtId="0" fontId="34" fillId="0" borderId="0">
      <alignment vertical="center"/>
    </xf>
    <xf numFmtId="9" fontId="34" fillId="0" borderId="0" applyFont="0" applyFill="0" applyBorder="0" applyAlignment="0" applyProtection="0">
      <alignment vertical="center"/>
    </xf>
    <xf numFmtId="0" fontId="60" fillId="9" borderId="0" applyNumberFormat="0" applyBorder="0" applyAlignment="0" applyProtection="0">
      <alignment vertical="center"/>
    </xf>
    <xf numFmtId="0" fontId="63" fillId="7" borderId="0" applyNumberFormat="0" applyBorder="0" applyAlignment="0" applyProtection="0">
      <alignment vertical="center"/>
    </xf>
    <xf numFmtId="0" fontId="108" fillId="0" borderId="43" applyNumberFormat="0" applyAlignment="0" applyProtection="0">
      <alignment horizontal="left" vertical="center"/>
    </xf>
    <xf numFmtId="0" fontId="108" fillId="0" borderId="42">
      <alignment horizontal="left" vertical="center"/>
    </xf>
    <xf numFmtId="0" fontId="108" fillId="0" borderId="42">
      <alignment horizontal="left" vertical="center"/>
    </xf>
    <xf numFmtId="43" fontId="0" fillId="0" borderId="0" applyFont="0" applyFill="0" applyBorder="0" applyAlignment="0" applyProtection="0">
      <alignment vertical="center"/>
    </xf>
    <xf numFmtId="0" fontId="60" fillId="5" borderId="1" applyNumberFormat="0" applyBorder="0" applyAlignment="0" applyProtection="0">
      <alignment vertical="center"/>
    </xf>
    <xf numFmtId="43" fontId="0" fillId="0" borderId="0" applyFont="0" applyFill="0" applyBorder="0" applyAlignment="0" applyProtection="0">
      <alignment vertical="center"/>
    </xf>
    <xf numFmtId="0" fontId="60" fillId="5" borderId="1" applyNumberFormat="0" applyBorder="0" applyAlignment="0" applyProtection="0">
      <alignment vertical="center"/>
    </xf>
    <xf numFmtId="0" fontId="60" fillId="5" borderId="1" applyNumberFormat="0" applyBorder="0" applyAlignment="0" applyProtection="0">
      <alignment vertical="center"/>
    </xf>
    <xf numFmtId="0" fontId="60" fillId="5" borderId="1" applyNumberFormat="0" applyBorder="0" applyAlignment="0" applyProtection="0">
      <alignment vertical="center"/>
    </xf>
    <xf numFmtId="0" fontId="60" fillId="5" borderId="1" applyNumberFormat="0" applyBorder="0" applyAlignment="0" applyProtection="0">
      <alignment vertical="center"/>
    </xf>
    <xf numFmtId="0" fontId="60" fillId="5" borderId="1" applyNumberFormat="0" applyBorder="0" applyAlignment="0" applyProtection="0">
      <alignment vertical="center"/>
    </xf>
    <xf numFmtId="192" fontId="112" fillId="63" borderId="0">
      <alignment vertical="center"/>
    </xf>
    <xf numFmtId="192" fontId="114" fillId="64" borderId="0">
      <alignment vertical="center"/>
    </xf>
    <xf numFmtId="38" fontId="34" fillId="0" borderId="0" applyFont="0" applyFill="0" applyBorder="0" applyAlignment="0" applyProtection="0">
      <alignment vertical="center"/>
    </xf>
    <xf numFmtId="0" fontId="34" fillId="0" borderId="0">
      <alignment vertical="center"/>
    </xf>
    <xf numFmtId="40" fontId="34" fillId="0" borderId="0" applyFont="0" applyFill="0" applyBorder="0" applyAlignment="0" applyProtection="0">
      <alignment vertical="center"/>
    </xf>
    <xf numFmtId="43" fontId="0" fillId="0" borderId="0" applyFont="0" applyFill="0" applyBorder="0" applyAlignment="0" applyProtection="0">
      <alignment vertical="center"/>
    </xf>
    <xf numFmtId="193" fontId="34" fillId="0" borderId="0" applyFont="0" applyFill="0" applyBorder="0" applyAlignment="0" applyProtection="0">
      <alignment vertical="center"/>
    </xf>
    <xf numFmtId="191" fontId="34" fillId="0" borderId="0" applyFont="0" applyFill="0" applyBorder="0" applyAlignment="0" applyProtection="0">
      <alignment vertical="center"/>
    </xf>
    <xf numFmtId="1" fontId="69" fillId="0" borderId="25" applyFill="0" applyProtection="0">
      <alignment horizontal="center" vertical="center"/>
    </xf>
    <xf numFmtId="0" fontId="76" fillId="0" borderId="30" applyNumberFormat="0" applyFill="0" applyAlignment="0" applyProtection="0">
      <alignment vertical="center"/>
    </xf>
    <xf numFmtId="40" fontId="113" fillId="36" borderId="46">
      <alignment horizontal="centerContinuous" vertical="center"/>
    </xf>
    <xf numFmtId="40" fontId="113" fillId="36" borderId="46">
      <alignment horizontal="centerContinuous" vertical="center"/>
    </xf>
    <xf numFmtId="9" fontId="34" fillId="0" borderId="0" applyFont="0" applyFill="0" applyBorder="0" applyAlignment="0" applyProtection="0">
      <alignment vertical="center"/>
    </xf>
    <xf numFmtId="0" fontId="86" fillId="0" borderId="34">
      <alignment horizontal="center" vertical="center"/>
    </xf>
    <xf numFmtId="37" fontId="117" fillId="0" borderId="0">
      <alignment vertical="center"/>
    </xf>
    <xf numFmtId="0" fontId="86" fillId="0" borderId="34">
      <alignment horizontal="center" vertical="center"/>
    </xf>
    <xf numFmtId="37" fontId="117" fillId="0" borderId="0">
      <alignment vertical="center"/>
    </xf>
    <xf numFmtId="0" fontId="86" fillId="0" borderId="34">
      <alignment horizontal="center" vertical="center"/>
    </xf>
    <xf numFmtId="37" fontId="117" fillId="0" borderId="0">
      <alignment vertical="center"/>
    </xf>
    <xf numFmtId="9" fontId="34" fillId="0" borderId="0" applyFont="0" applyFill="0" applyBorder="0" applyAlignment="0" applyProtection="0">
      <alignment vertical="center"/>
    </xf>
    <xf numFmtId="0" fontId="86" fillId="0" borderId="34">
      <alignment horizontal="center" vertical="center"/>
    </xf>
    <xf numFmtId="37" fontId="117" fillId="0" borderId="0">
      <alignment vertical="center"/>
    </xf>
    <xf numFmtId="0" fontId="8" fillId="0" borderId="0">
      <alignment vertical="top"/>
      <protection locked="0"/>
    </xf>
    <xf numFmtId="180" fontId="69" fillId="0" borderId="0">
      <alignment vertical="center"/>
    </xf>
    <xf numFmtId="9" fontId="34" fillId="0" borderId="0" applyFont="0" applyFill="0" applyBorder="0" applyAlignment="0" applyProtection="0">
      <alignment vertical="center"/>
    </xf>
    <xf numFmtId="0" fontId="87" fillId="0" borderId="0">
      <alignment vertical="center"/>
    </xf>
    <xf numFmtId="3" fontId="34" fillId="0" borderId="0" applyFont="0" applyFill="0" applyBorder="0" applyAlignment="0" applyProtection="0">
      <alignment vertical="center"/>
    </xf>
    <xf numFmtId="14" fontId="71" fillId="0" borderId="0">
      <alignment horizontal="center" vertical="center" wrapText="1"/>
      <protection locked="0"/>
    </xf>
    <xf numFmtId="0" fontId="34" fillId="0" borderId="0">
      <alignment vertical="center"/>
    </xf>
    <xf numFmtId="0" fontId="102" fillId="44" borderId="21">
      <alignment vertical="center"/>
      <protection locked="0"/>
    </xf>
    <xf numFmtId="10" fontId="34" fillId="0" borderId="0" applyFont="0" applyFill="0" applyBorder="0" applyAlignment="0" applyProtection="0">
      <alignment vertical="center"/>
    </xf>
    <xf numFmtId="9" fontId="34" fillId="0" borderId="0" applyFont="0" applyFill="0" applyBorder="0" applyAlignment="0" applyProtection="0">
      <alignment vertical="center"/>
    </xf>
    <xf numFmtId="9" fontId="34" fillId="0" borderId="0" applyFont="0" applyFill="0" applyBorder="0" applyAlignment="0" applyProtection="0">
      <alignment vertical="center"/>
    </xf>
    <xf numFmtId="183" fontId="34" fillId="0" borderId="0" applyFont="0" applyFill="0" applyProtection="0">
      <alignment vertical="center"/>
    </xf>
    <xf numFmtId="0" fontId="34" fillId="0" borderId="0" applyNumberFormat="0" applyFont="0" applyFill="0" applyBorder="0" applyAlignment="0" applyProtection="0">
      <alignment horizontal="left" vertical="center"/>
    </xf>
    <xf numFmtId="0" fontId="69" fillId="0" borderId="9" applyNumberFormat="0" applyFill="0" applyProtection="0">
      <alignment horizontal="right" vertical="center"/>
    </xf>
    <xf numFmtId="0" fontId="86" fillId="0" borderId="34">
      <alignment horizontal="center" vertical="center"/>
    </xf>
    <xf numFmtId="15" fontId="34" fillId="0" borderId="0" applyFont="0" applyFill="0" applyBorder="0" applyAlignment="0" applyProtection="0">
      <alignment vertical="center"/>
    </xf>
    <xf numFmtId="0" fontId="69" fillId="0" borderId="9" applyNumberFormat="0" applyFill="0" applyProtection="0">
      <alignment horizontal="right" vertical="center"/>
    </xf>
    <xf numFmtId="15" fontId="34" fillId="0" borderId="0" applyFont="0" applyFill="0" applyBorder="0" applyAlignment="0" applyProtection="0">
      <alignment vertical="center"/>
    </xf>
    <xf numFmtId="4" fontId="34" fillId="0" borderId="0" applyFont="0" applyFill="0" applyBorder="0" applyAlignment="0" applyProtection="0">
      <alignment vertical="center"/>
    </xf>
    <xf numFmtId="4" fontId="34" fillId="0" borderId="0" applyFont="0" applyFill="0" applyBorder="0" applyAlignment="0" applyProtection="0">
      <alignment vertical="center"/>
    </xf>
    <xf numFmtId="0" fontId="34" fillId="0" borderId="0">
      <alignment vertical="center"/>
    </xf>
    <xf numFmtId="0" fontId="69" fillId="0" borderId="9" applyNumberFormat="0" applyFill="0" applyProtection="0">
      <alignment horizontal="right" vertical="center"/>
    </xf>
    <xf numFmtId="0" fontId="86" fillId="0" borderId="34">
      <alignment horizontal="center" vertical="center"/>
    </xf>
    <xf numFmtId="0" fontId="86" fillId="0" borderId="34">
      <alignment horizontal="center" vertical="center"/>
    </xf>
    <xf numFmtId="0" fontId="86" fillId="0" borderId="34">
      <alignment horizontal="center" vertical="center"/>
    </xf>
    <xf numFmtId="0" fontId="86" fillId="0" borderId="34">
      <alignment horizontal="center" vertical="center"/>
    </xf>
    <xf numFmtId="3" fontId="34" fillId="0" borderId="0" applyFont="0" applyFill="0" applyBorder="0" applyAlignment="0" applyProtection="0">
      <alignment vertical="center"/>
    </xf>
    <xf numFmtId="0" fontId="34" fillId="62" borderId="0" applyNumberFormat="0" applyFont="0" applyBorder="0" applyAlignment="0" applyProtection="0">
      <alignment vertical="center"/>
    </xf>
    <xf numFmtId="0" fontId="102" fillId="44" borderId="21">
      <alignment vertical="center"/>
      <protection locked="0"/>
    </xf>
    <xf numFmtId="0" fontId="119" fillId="0" borderId="0">
      <alignment vertical="center"/>
    </xf>
    <xf numFmtId="0" fontId="102" fillId="44" borderId="21">
      <alignment vertical="center"/>
      <protection locked="0"/>
    </xf>
    <xf numFmtId="0" fontId="34" fillId="0" borderId="0">
      <alignment vertical="center"/>
    </xf>
    <xf numFmtId="0" fontId="102" fillId="44" borderId="21">
      <alignment vertical="center"/>
      <protection locked="0"/>
    </xf>
    <xf numFmtId="9" fontId="34" fillId="0" borderId="0" applyFont="0" applyFill="0" applyBorder="0" applyAlignment="0" applyProtection="0">
      <alignment vertical="center"/>
    </xf>
    <xf numFmtId="43" fontId="0" fillId="0" borderId="0" applyFont="0" applyFill="0" applyBorder="0" applyAlignment="0" applyProtection="0">
      <alignment vertical="center"/>
    </xf>
    <xf numFmtId="9" fontId="34" fillId="0" borderId="0" applyFont="0" applyFill="0" applyBorder="0" applyAlignment="0" applyProtection="0">
      <alignment vertical="center"/>
    </xf>
    <xf numFmtId="9" fontId="34" fillId="0" borderId="0" applyFont="0" applyFill="0" applyBorder="0" applyAlignment="0" applyProtection="0">
      <alignment vertical="center"/>
    </xf>
    <xf numFmtId="9" fontId="34" fillId="0" borderId="0" applyFont="0" applyFill="0" applyBorder="0" applyAlignment="0" applyProtection="0">
      <alignment vertical="center"/>
    </xf>
    <xf numFmtId="9" fontId="34" fillId="0" borderId="0" applyFont="0" applyFill="0" applyBorder="0" applyAlignment="0" applyProtection="0">
      <alignment vertical="center"/>
    </xf>
    <xf numFmtId="0" fontId="109" fillId="0" borderId="0" applyNumberFormat="0" applyFill="0" applyBorder="0" applyAlignment="0" applyProtection="0">
      <alignment vertical="center"/>
    </xf>
    <xf numFmtId="9" fontId="34" fillId="0" borderId="0" applyFont="0" applyFill="0" applyBorder="0" applyAlignment="0" applyProtection="0">
      <alignment vertical="center"/>
    </xf>
    <xf numFmtId="9" fontId="34" fillId="0" borderId="0" applyFont="0" applyFill="0" applyBorder="0" applyAlignment="0" applyProtection="0">
      <alignment vertical="center"/>
    </xf>
    <xf numFmtId="9" fontId="34" fillId="0" borderId="0" applyFont="0" applyFill="0" applyBorder="0" applyAlignment="0" applyProtection="0">
      <alignment vertical="center"/>
    </xf>
    <xf numFmtId="9" fontId="34" fillId="0" borderId="0" applyFont="0" applyFill="0" applyBorder="0" applyAlignment="0" applyProtection="0">
      <alignment vertical="center"/>
    </xf>
    <xf numFmtId="9" fontId="34" fillId="0" borderId="0" applyFont="0" applyFill="0" applyBorder="0" applyAlignment="0" applyProtection="0">
      <alignment vertical="center"/>
    </xf>
    <xf numFmtId="9" fontId="34" fillId="0" borderId="0" applyFont="0" applyFill="0" applyBorder="0" applyAlignment="0" applyProtection="0">
      <alignment vertical="center"/>
    </xf>
    <xf numFmtId="9" fontId="34" fillId="0" borderId="0" applyFont="0" applyFill="0" applyBorder="0" applyAlignment="0" applyProtection="0">
      <alignment vertical="center"/>
    </xf>
    <xf numFmtId="9" fontId="34" fillId="0" borderId="0" applyFont="0" applyFill="0" applyBorder="0" applyAlignment="0" applyProtection="0">
      <alignment vertical="center"/>
    </xf>
    <xf numFmtId="9" fontId="34" fillId="0" borderId="0" applyFont="0" applyFill="0" applyBorder="0" applyAlignment="0" applyProtection="0">
      <alignment vertical="center"/>
    </xf>
    <xf numFmtId="9" fontId="34" fillId="0" borderId="0" applyFont="0" applyFill="0" applyBorder="0" applyAlignment="0" applyProtection="0">
      <alignment vertical="center"/>
    </xf>
    <xf numFmtId="9" fontId="34" fillId="0" borderId="0" applyFont="0" applyFill="0" applyBorder="0" applyAlignment="0" applyProtection="0">
      <alignment vertical="center"/>
    </xf>
    <xf numFmtId="9" fontId="34" fillId="0" borderId="0" applyFont="0" applyFill="0" applyBorder="0" applyAlignment="0" applyProtection="0">
      <alignment vertical="center"/>
    </xf>
    <xf numFmtId="9" fontId="34" fillId="0" borderId="0" applyFont="0" applyFill="0" applyBorder="0" applyAlignment="0" applyProtection="0">
      <alignment vertical="center"/>
    </xf>
    <xf numFmtId="0" fontId="34" fillId="0" borderId="0">
      <alignment vertical="center"/>
    </xf>
    <xf numFmtId="9" fontId="34" fillId="0" borderId="0" applyFont="0" applyFill="0" applyBorder="0" applyAlignment="0" applyProtection="0">
      <alignment vertical="center"/>
    </xf>
    <xf numFmtId="0" fontId="116" fillId="0" borderId="47" applyNumberFormat="0" applyFill="0" applyAlignment="0" applyProtection="0">
      <alignment vertical="center"/>
    </xf>
    <xf numFmtId="0" fontId="34" fillId="0" borderId="0">
      <alignment vertical="center"/>
    </xf>
    <xf numFmtId="9" fontId="34" fillId="0" borderId="0" applyFont="0" applyFill="0" applyBorder="0" applyAlignment="0" applyProtection="0">
      <alignment vertical="center"/>
    </xf>
    <xf numFmtId="0" fontId="107" fillId="0" borderId="41" applyNumberFormat="0" applyFill="0" applyAlignment="0" applyProtection="0">
      <alignment vertical="center"/>
    </xf>
    <xf numFmtId="9" fontId="34" fillId="0" borderId="0" applyFont="0" applyFill="0" applyBorder="0" applyAlignment="0" applyProtection="0">
      <alignment vertical="center"/>
    </xf>
    <xf numFmtId="9" fontId="34" fillId="0" borderId="0" applyFont="0" applyFill="0" applyBorder="0" applyAlignment="0" applyProtection="0">
      <alignment vertical="center"/>
    </xf>
    <xf numFmtId="9" fontId="34" fillId="0" borderId="0" applyFont="0" applyFill="0" applyBorder="0" applyAlignment="0" applyProtection="0">
      <alignment vertical="center"/>
    </xf>
    <xf numFmtId="9" fontId="34" fillId="0" borderId="0" applyFont="0" applyFill="0" applyBorder="0" applyAlignment="0" applyProtection="0">
      <alignment vertical="center"/>
    </xf>
    <xf numFmtId="9" fontId="34" fillId="0" borderId="0" applyFont="0" applyFill="0" applyBorder="0" applyAlignment="0" applyProtection="0">
      <alignment vertical="center"/>
    </xf>
    <xf numFmtId="0" fontId="69" fillId="0" borderId="9" applyNumberFormat="0" applyFill="0" applyProtection="0">
      <alignment horizontal="right" vertical="center"/>
    </xf>
    <xf numFmtId="9" fontId="34" fillId="0" borderId="0" applyFont="0" applyFill="0" applyBorder="0" applyAlignment="0" applyProtection="0">
      <alignment vertical="center"/>
    </xf>
    <xf numFmtId="0" fontId="110" fillId="0" borderId="44" applyNumberFormat="0" applyFill="0" applyAlignment="0" applyProtection="0">
      <alignment vertical="center"/>
    </xf>
    <xf numFmtId="0" fontId="34" fillId="0" borderId="0">
      <alignment vertical="center"/>
    </xf>
    <xf numFmtId="9" fontId="34" fillId="0" borderId="0" applyFont="0" applyFill="0" applyBorder="0" applyAlignment="0" applyProtection="0">
      <alignment vertical="center"/>
    </xf>
    <xf numFmtId="0" fontId="120" fillId="0" borderId="49" applyNumberFormat="0" applyFill="0" applyAlignment="0" applyProtection="0">
      <alignment vertical="center"/>
    </xf>
    <xf numFmtId="9" fontId="34" fillId="0" borderId="0" applyFont="0" applyFill="0" applyBorder="0" applyAlignment="0" applyProtection="0">
      <alignment vertical="center"/>
    </xf>
    <xf numFmtId="9" fontId="34" fillId="0" borderId="0" applyFont="0" applyFill="0" applyBorder="0" applyAlignment="0" applyProtection="0">
      <alignment vertical="center"/>
    </xf>
    <xf numFmtId="9" fontId="34" fillId="0" borderId="0" applyFont="0" applyFill="0" applyBorder="0" applyAlignment="0" applyProtection="0">
      <alignment vertical="center"/>
    </xf>
    <xf numFmtId="9" fontId="34" fillId="0" borderId="0" applyFont="0" applyFill="0" applyBorder="0" applyAlignment="0" applyProtection="0">
      <alignment vertical="center"/>
    </xf>
    <xf numFmtId="190" fontId="34" fillId="0" borderId="0" applyFont="0" applyFill="0" applyBorder="0" applyAlignment="0" applyProtection="0">
      <alignment vertical="center"/>
    </xf>
    <xf numFmtId="0" fontId="69" fillId="0" borderId="9" applyNumberFormat="0" applyFill="0" applyProtection="0">
      <alignment horizontal="right" vertical="center"/>
    </xf>
    <xf numFmtId="0" fontId="69" fillId="0" borderId="9" applyNumberFormat="0" applyFill="0" applyProtection="0">
      <alignment horizontal="right" vertical="center"/>
    </xf>
    <xf numFmtId="0" fontId="76" fillId="0" borderId="30" applyNumberFormat="0" applyFill="0" applyAlignment="0" applyProtection="0">
      <alignment vertical="center"/>
    </xf>
    <xf numFmtId="0" fontId="76" fillId="0" borderId="30" applyNumberFormat="0" applyFill="0" applyAlignment="0" applyProtection="0">
      <alignment vertical="center"/>
    </xf>
    <xf numFmtId="0" fontId="107" fillId="0" borderId="41" applyNumberFormat="0" applyFill="0" applyAlignment="0" applyProtection="0">
      <alignment vertical="center"/>
    </xf>
    <xf numFmtId="0" fontId="76" fillId="0" borderId="30" applyNumberFormat="0" applyFill="0" applyAlignment="0" applyProtection="0">
      <alignment vertical="center"/>
    </xf>
    <xf numFmtId="0" fontId="107" fillId="0" borderId="41" applyNumberFormat="0" applyFill="0" applyAlignment="0" applyProtection="0">
      <alignment vertical="center"/>
    </xf>
    <xf numFmtId="0" fontId="107" fillId="0" borderId="41" applyNumberFormat="0" applyFill="0" applyAlignment="0" applyProtection="0">
      <alignment vertical="center"/>
    </xf>
    <xf numFmtId="0" fontId="107" fillId="0" borderId="41" applyNumberFormat="0" applyFill="0" applyAlignment="0" applyProtection="0">
      <alignment vertical="center"/>
    </xf>
    <xf numFmtId="0" fontId="107" fillId="0" borderId="41" applyNumberFormat="0" applyFill="0" applyAlignment="0" applyProtection="0">
      <alignment vertical="center"/>
    </xf>
    <xf numFmtId="0" fontId="68" fillId="12" borderId="0" applyNumberFormat="0" applyBorder="0" applyAlignment="0" applyProtection="0">
      <alignment vertical="center"/>
    </xf>
    <xf numFmtId="0" fontId="88" fillId="0" borderId="35" applyNumberFormat="0" applyFill="0" applyAlignment="0" applyProtection="0">
      <alignment vertical="center"/>
    </xf>
    <xf numFmtId="0" fontId="107" fillId="0" borderId="41" applyNumberFormat="0" applyFill="0" applyAlignment="0" applyProtection="0">
      <alignment vertical="center"/>
    </xf>
    <xf numFmtId="0" fontId="107" fillId="0" borderId="41" applyNumberFormat="0" applyFill="0" applyAlignment="0" applyProtection="0">
      <alignment vertical="center"/>
    </xf>
    <xf numFmtId="0" fontId="107" fillId="0" borderId="41" applyNumberFormat="0" applyFill="0" applyAlignment="0" applyProtection="0">
      <alignment vertical="center"/>
    </xf>
    <xf numFmtId="0" fontId="107" fillId="0" borderId="41" applyNumberFormat="0" applyFill="0" applyAlignment="0" applyProtection="0">
      <alignment vertical="center"/>
    </xf>
    <xf numFmtId="0" fontId="107" fillId="0" borderId="41" applyNumberFormat="0" applyFill="0" applyAlignment="0" applyProtection="0">
      <alignment vertical="center"/>
    </xf>
    <xf numFmtId="0" fontId="107" fillId="0" borderId="41" applyNumberFormat="0" applyFill="0" applyAlignment="0" applyProtection="0">
      <alignment vertical="center"/>
    </xf>
    <xf numFmtId="0" fontId="107" fillId="0" borderId="41" applyNumberFormat="0" applyFill="0" applyAlignment="0" applyProtection="0">
      <alignment vertical="center"/>
    </xf>
    <xf numFmtId="0" fontId="68" fillId="12" borderId="0" applyNumberFormat="0" applyBorder="0" applyAlignment="0" applyProtection="0">
      <alignment vertical="center"/>
    </xf>
    <xf numFmtId="0" fontId="120" fillId="0" borderId="49" applyNumberFormat="0" applyFill="0" applyAlignment="0" applyProtection="0">
      <alignment vertical="center"/>
    </xf>
    <xf numFmtId="0" fontId="68" fillId="12" borderId="0" applyNumberFormat="0" applyBorder="0" applyAlignment="0" applyProtection="0">
      <alignment vertical="center"/>
    </xf>
    <xf numFmtId="0" fontId="88" fillId="0" borderId="35" applyNumberFormat="0" applyFill="0" applyAlignment="0" applyProtection="0">
      <alignment vertical="center"/>
    </xf>
    <xf numFmtId="0" fontId="88" fillId="0" borderId="35" applyNumberFormat="0" applyFill="0" applyAlignment="0" applyProtection="0">
      <alignment vertical="center"/>
    </xf>
    <xf numFmtId="0" fontId="88" fillId="0" borderId="35" applyNumberFormat="0" applyFill="0" applyAlignment="0" applyProtection="0">
      <alignment vertical="center"/>
    </xf>
    <xf numFmtId="0" fontId="88" fillId="0" borderId="35" applyNumberFormat="0" applyFill="0" applyAlignment="0" applyProtection="0">
      <alignment vertical="center"/>
    </xf>
    <xf numFmtId="0" fontId="88" fillId="0" borderId="35" applyNumberFormat="0" applyFill="0" applyAlignment="0" applyProtection="0">
      <alignment vertical="center"/>
    </xf>
    <xf numFmtId="0" fontId="88" fillId="0" borderId="35" applyNumberFormat="0" applyFill="0" applyAlignment="0" applyProtection="0">
      <alignment vertical="center"/>
    </xf>
    <xf numFmtId="0" fontId="88" fillId="0" borderId="35" applyNumberFormat="0" applyFill="0" applyAlignment="0" applyProtection="0">
      <alignment vertical="center"/>
    </xf>
    <xf numFmtId="0" fontId="88" fillId="0" borderId="35" applyNumberFormat="0" applyFill="0" applyAlignment="0" applyProtection="0">
      <alignment vertical="center"/>
    </xf>
    <xf numFmtId="0" fontId="88" fillId="0" borderId="35" applyNumberFormat="0" applyFill="0" applyAlignment="0" applyProtection="0">
      <alignment vertical="center"/>
    </xf>
    <xf numFmtId="0" fontId="88" fillId="0" borderId="35" applyNumberFormat="0" applyFill="0" applyAlignment="0" applyProtection="0">
      <alignment vertical="center"/>
    </xf>
    <xf numFmtId="0" fontId="88" fillId="0" borderId="35" applyNumberFormat="0" applyFill="0" applyAlignment="0" applyProtection="0">
      <alignment vertical="center"/>
    </xf>
    <xf numFmtId="0" fontId="88" fillId="0" borderId="35" applyNumberFormat="0" applyFill="0" applyAlignment="0" applyProtection="0">
      <alignment vertical="center"/>
    </xf>
    <xf numFmtId="0" fontId="88" fillId="0" borderId="35" applyNumberFormat="0" applyFill="0" applyAlignment="0" applyProtection="0">
      <alignment vertical="center"/>
    </xf>
    <xf numFmtId="1" fontId="69" fillId="0" borderId="25" applyFill="0" applyProtection="0">
      <alignment horizontal="center" vertical="center"/>
    </xf>
    <xf numFmtId="0" fontId="88" fillId="0" borderId="35" applyNumberFormat="0" applyFill="0" applyAlignment="0" applyProtection="0">
      <alignment vertical="center"/>
    </xf>
    <xf numFmtId="179" fontId="0" fillId="0" borderId="0" applyFont="0" applyFill="0" applyBorder="0" applyAlignment="0" applyProtection="0">
      <alignment vertical="center"/>
    </xf>
    <xf numFmtId="0" fontId="120" fillId="0" borderId="0" applyNumberFormat="0" applyFill="0" applyBorder="0" applyAlignment="0" applyProtection="0">
      <alignment vertical="center"/>
    </xf>
    <xf numFmtId="179" fontId="0" fillId="0" borderId="0" applyFont="0" applyFill="0" applyBorder="0" applyAlignment="0" applyProtection="0">
      <alignment vertical="center"/>
    </xf>
    <xf numFmtId="0" fontId="120" fillId="0" borderId="0" applyNumberFormat="0" applyFill="0" applyBorder="0" applyAlignment="0" applyProtection="0">
      <alignment vertical="center"/>
    </xf>
    <xf numFmtId="43" fontId="0" fillId="0" borderId="0" applyFont="0" applyFill="0" applyBorder="0" applyAlignment="0" applyProtection="0">
      <alignment vertical="center"/>
    </xf>
    <xf numFmtId="0" fontId="88" fillId="0" borderId="0" applyNumberFormat="0" applyFill="0" applyBorder="0" applyAlignment="0" applyProtection="0">
      <alignment vertical="center"/>
    </xf>
    <xf numFmtId="43" fontId="0" fillId="0" borderId="0" applyFont="0" applyFill="0" applyBorder="0" applyAlignment="0" applyProtection="0">
      <alignment vertical="center"/>
    </xf>
    <xf numFmtId="0" fontId="88" fillId="0" borderId="0" applyNumberFormat="0" applyFill="0" applyBorder="0" applyAlignment="0" applyProtection="0">
      <alignment vertical="center"/>
    </xf>
    <xf numFmtId="0" fontId="88" fillId="0" borderId="0" applyNumberFormat="0" applyFill="0" applyBorder="0" applyAlignment="0" applyProtection="0">
      <alignment vertical="center"/>
    </xf>
    <xf numFmtId="43" fontId="0" fillId="0" borderId="0" applyFont="0" applyFill="0" applyBorder="0" applyAlignment="0" applyProtection="0">
      <alignment vertical="center"/>
    </xf>
    <xf numFmtId="0" fontId="88" fillId="0" borderId="0" applyNumberFormat="0" applyFill="0" applyBorder="0" applyAlignment="0" applyProtection="0">
      <alignment vertical="center"/>
    </xf>
    <xf numFmtId="43" fontId="0" fillId="0" borderId="0" applyFont="0" applyFill="0" applyBorder="0" applyAlignment="0" applyProtection="0">
      <alignment vertical="center"/>
    </xf>
    <xf numFmtId="0" fontId="88" fillId="0" borderId="0" applyNumberFormat="0" applyFill="0" applyBorder="0" applyAlignment="0" applyProtection="0">
      <alignment vertical="center"/>
    </xf>
    <xf numFmtId="0" fontId="88" fillId="0" borderId="0" applyNumberFormat="0" applyFill="0" applyBorder="0" applyAlignment="0" applyProtection="0">
      <alignment vertical="center"/>
    </xf>
    <xf numFmtId="0" fontId="88" fillId="0" borderId="0" applyNumberFormat="0" applyFill="0" applyBorder="0" applyAlignment="0" applyProtection="0">
      <alignment vertical="center"/>
    </xf>
    <xf numFmtId="0" fontId="88" fillId="0" borderId="0" applyNumberFormat="0" applyFill="0" applyBorder="0" applyAlignment="0" applyProtection="0">
      <alignment vertical="center"/>
    </xf>
    <xf numFmtId="43" fontId="0" fillId="0" borderId="0" applyFont="0" applyFill="0" applyBorder="0" applyAlignment="0" applyProtection="0">
      <alignment vertical="center"/>
    </xf>
    <xf numFmtId="0" fontId="88" fillId="0" borderId="0" applyNumberFormat="0" applyFill="0" applyBorder="0" applyAlignment="0" applyProtection="0">
      <alignment vertical="center"/>
    </xf>
    <xf numFmtId="43" fontId="0" fillId="0" borderId="0" applyFont="0" applyFill="0" applyBorder="0" applyAlignment="0" applyProtection="0">
      <alignment vertical="center"/>
    </xf>
    <xf numFmtId="0" fontId="88" fillId="0" borderId="0" applyNumberFormat="0" applyFill="0" applyBorder="0" applyAlignment="0" applyProtection="0">
      <alignment vertical="center"/>
    </xf>
    <xf numFmtId="0" fontId="88" fillId="0" borderId="0" applyNumberFormat="0" applyFill="0" applyBorder="0" applyAlignment="0" applyProtection="0">
      <alignment vertical="center"/>
    </xf>
    <xf numFmtId="0" fontId="88" fillId="0" borderId="0" applyNumberFormat="0" applyFill="0" applyBorder="0" applyAlignment="0" applyProtection="0">
      <alignment vertical="center"/>
    </xf>
    <xf numFmtId="0" fontId="88" fillId="0" borderId="0" applyNumberFormat="0" applyFill="0" applyBorder="0" applyAlignment="0" applyProtection="0">
      <alignment vertical="center"/>
    </xf>
    <xf numFmtId="43" fontId="0" fillId="0" borderId="0" applyFont="0" applyFill="0" applyBorder="0" applyAlignment="0" applyProtection="0">
      <alignment vertical="center"/>
    </xf>
    <xf numFmtId="0" fontId="88" fillId="0" borderId="0" applyNumberFormat="0" applyFill="0" applyBorder="0" applyAlignment="0" applyProtection="0">
      <alignment vertical="center"/>
    </xf>
    <xf numFmtId="43" fontId="0" fillId="0" borderId="0" applyFont="0" applyFill="0" applyBorder="0" applyAlignment="0" applyProtection="0">
      <alignment vertical="center"/>
    </xf>
    <xf numFmtId="0" fontId="88" fillId="0" borderId="0" applyNumberFormat="0" applyFill="0" applyBorder="0" applyAlignment="0" applyProtection="0">
      <alignment vertical="center"/>
    </xf>
    <xf numFmtId="0" fontId="88" fillId="0" borderId="0" applyNumberFormat="0" applyFill="0" applyBorder="0" applyAlignment="0" applyProtection="0">
      <alignment vertical="center"/>
    </xf>
    <xf numFmtId="43" fontId="0" fillId="0" borderId="0" applyFont="0" applyFill="0" applyBorder="0" applyAlignment="0" applyProtection="0">
      <alignment vertical="center"/>
    </xf>
    <xf numFmtId="0" fontId="88" fillId="0" borderId="0" applyNumberFormat="0" applyFill="0" applyBorder="0" applyAlignment="0" applyProtection="0">
      <alignment vertical="center"/>
    </xf>
    <xf numFmtId="43" fontId="0" fillId="0" borderId="0" applyFont="0" applyFill="0" applyBorder="0" applyAlignment="0" applyProtection="0">
      <alignment vertical="center"/>
    </xf>
    <xf numFmtId="0" fontId="88" fillId="0" borderId="0" applyNumberFormat="0" applyFill="0" applyBorder="0" applyAlignment="0" applyProtection="0">
      <alignment vertical="center"/>
    </xf>
    <xf numFmtId="0" fontId="121" fillId="0" borderId="0" applyNumberFormat="0" applyFill="0" applyBorder="0" applyAlignment="0" applyProtection="0">
      <alignment vertical="center"/>
    </xf>
    <xf numFmtId="0" fontId="121" fillId="0" borderId="0" applyNumberFormat="0" applyFill="0" applyBorder="0" applyAlignment="0" applyProtection="0">
      <alignment vertical="center"/>
    </xf>
    <xf numFmtId="0" fontId="109" fillId="0" borderId="0" applyNumberFormat="0" applyFill="0" applyBorder="0" applyAlignment="0" applyProtection="0">
      <alignment vertical="center"/>
    </xf>
    <xf numFmtId="0" fontId="109" fillId="0" borderId="0" applyNumberFormat="0" applyFill="0" applyBorder="0" applyAlignment="0" applyProtection="0">
      <alignment vertical="center"/>
    </xf>
    <xf numFmtId="0" fontId="109" fillId="0" borderId="0" applyNumberFormat="0" applyFill="0" applyBorder="0" applyAlignment="0" applyProtection="0">
      <alignment vertical="center"/>
    </xf>
    <xf numFmtId="0" fontId="109" fillId="0" borderId="0" applyNumberFormat="0" applyFill="0" applyBorder="0" applyAlignment="0" applyProtection="0">
      <alignment vertical="center"/>
    </xf>
    <xf numFmtId="0" fontId="109" fillId="0" borderId="0" applyNumberFormat="0" applyFill="0" applyBorder="0" applyAlignment="0" applyProtection="0">
      <alignment vertical="center"/>
    </xf>
    <xf numFmtId="0" fontId="109" fillId="0" borderId="0" applyNumberFormat="0" applyFill="0" applyBorder="0" applyAlignment="0" applyProtection="0">
      <alignment vertical="center"/>
    </xf>
    <xf numFmtId="0" fontId="109" fillId="0" borderId="0" applyNumberFormat="0" applyFill="0" applyBorder="0" applyAlignment="0" applyProtection="0">
      <alignment vertical="center"/>
    </xf>
    <xf numFmtId="0" fontId="109" fillId="0" borderId="0" applyNumberFormat="0" applyFill="0" applyBorder="0" applyAlignment="0" applyProtection="0">
      <alignment vertical="center"/>
    </xf>
    <xf numFmtId="0" fontId="109" fillId="0" borderId="0" applyNumberFormat="0" applyFill="0" applyBorder="0" applyAlignment="0" applyProtection="0">
      <alignment vertical="center"/>
    </xf>
    <xf numFmtId="0" fontId="109" fillId="0" borderId="0" applyNumberFormat="0" applyFill="0" applyBorder="0" applyAlignment="0" applyProtection="0">
      <alignment vertical="center"/>
    </xf>
    <xf numFmtId="0" fontId="109" fillId="0" borderId="0" applyNumberFormat="0" applyFill="0" applyBorder="0" applyAlignment="0" applyProtection="0">
      <alignment vertical="center"/>
    </xf>
    <xf numFmtId="0" fontId="109" fillId="0" borderId="0" applyNumberFormat="0" applyFill="0" applyBorder="0" applyAlignment="0" applyProtection="0">
      <alignment vertical="center"/>
    </xf>
    <xf numFmtId="0" fontId="109" fillId="0" borderId="0" applyNumberFormat="0" applyFill="0" applyBorder="0" applyAlignment="0" applyProtection="0">
      <alignment vertical="center"/>
    </xf>
    <xf numFmtId="0" fontId="0" fillId="0" borderId="0">
      <alignment vertical="center"/>
    </xf>
    <xf numFmtId="0" fontId="109" fillId="0" borderId="0" applyNumberFormat="0" applyFill="0" applyBorder="0" applyAlignment="0" applyProtection="0">
      <alignment vertical="center"/>
    </xf>
    <xf numFmtId="0" fontId="93" fillId="14" borderId="26" applyNumberFormat="0" applyAlignment="0" applyProtection="0">
      <alignment vertical="center"/>
    </xf>
    <xf numFmtId="0" fontId="0" fillId="0" borderId="0">
      <alignment vertical="center"/>
    </xf>
    <xf numFmtId="0" fontId="109" fillId="0" borderId="0" applyNumberFormat="0" applyFill="0" applyBorder="0" applyAlignment="0" applyProtection="0">
      <alignment vertical="center"/>
    </xf>
    <xf numFmtId="0" fontId="109" fillId="0" borderId="0" applyNumberFormat="0" applyFill="0" applyBorder="0" applyAlignment="0" applyProtection="0">
      <alignment vertical="center"/>
    </xf>
    <xf numFmtId="0" fontId="123" fillId="0" borderId="9" applyNumberFormat="0" applyFill="0" applyProtection="0">
      <alignment horizontal="center" vertical="center"/>
    </xf>
    <xf numFmtId="0" fontId="123" fillId="0" borderId="9" applyNumberFormat="0" applyFill="0" applyProtection="0">
      <alignment horizontal="center" vertical="center"/>
    </xf>
    <xf numFmtId="0" fontId="123" fillId="0" borderId="9" applyNumberFormat="0" applyFill="0" applyProtection="0">
      <alignment horizontal="center" vertical="center"/>
    </xf>
    <xf numFmtId="0" fontId="123" fillId="0" borderId="9" applyNumberFormat="0" applyFill="0" applyProtection="0">
      <alignment horizontal="center" vertical="center"/>
    </xf>
    <xf numFmtId="0" fontId="96" fillId="35" borderId="0" applyNumberFormat="0" applyBorder="0" applyAlignment="0" applyProtection="0">
      <alignment vertical="center"/>
    </xf>
    <xf numFmtId="0" fontId="123" fillId="0" borderId="9" applyNumberFormat="0" applyFill="0" applyProtection="0">
      <alignment horizontal="center" vertical="center"/>
    </xf>
    <xf numFmtId="0" fontId="123" fillId="0" borderId="9" applyNumberFormat="0" applyFill="0" applyProtection="0">
      <alignment horizontal="center" vertical="center"/>
    </xf>
    <xf numFmtId="0" fontId="123" fillId="0" borderId="9" applyNumberFormat="0" applyFill="0" applyProtection="0">
      <alignment horizontal="center" vertical="center"/>
    </xf>
    <xf numFmtId="0" fontId="123" fillId="0" borderId="9" applyNumberFormat="0" applyFill="0" applyProtection="0">
      <alignment horizontal="center" vertical="center"/>
    </xf>
    <xf numFmtId="0" fontId="124" fillId="0" borderId="0" applyNumberFormat="0" applyFill="0" applyBorder="0" applyAlignment="0" applyProtection="0">
      <alignment vertical="center"/>
    </xf>
    <xf numFmtId="0" fontId="124" fillId="0" borderId="0" applyNumberFormat="0" applyFill="0" applyBorder="0" applyAlignment="0" applyProtection="0">
      <alignment vertical="center"/>
    </xf>
    <xf numFmtId="0" fontId="65" fillId="0" borderId="25" applyNumberFormat="0" applyFill="0" applyProtection="0">
      <alignment horizontal="center" vertical="center"/>
    </xf>
    <xf numFmtId="0" fontId="65" fillId="0" borderId="25" applyNumberFormat="0" applyFill="0" applyProtection="0">
      <alignment horizontal="center" vertical="center"/>
    </xf>
    <xf numFmtId="0" fontId="65" fillId="0" borderId="25" applyNumberFormat="0" applyFill="0" applyProtection="0">
      <alignment horizontal="center" vertical="center"/>
    </xf>
    <xf numFmtId="0" fontId="65" fillId="0" borderId="25" applyNumberFormat="0" applyFill="0" applyProtection="0">
      <alignment horizontal="center" vertical="center"/>
    </xf>
    <xf numFmtId="0" fontId="65" fillId="0" borderId="25" applyNumberFormat="0" applyFill="0" applyProtection="0">
      <alignment horizontal="center" vertical="center"/>
    </xf>
    <xf numFmtId="0" fontId="65" fillId="0" borderId="25" applyNumberFormat="0" applyFill="0" applyProtection="0">
      <alignment horizontal="center" vertical="center"/>
    </xf>
    <xf numFmtId="0" fontId="65" fillId="0" borderId="25" applyNumberFormat="0" applyFill="0" applyProtection="0">
      <alignment horizontal="center" vertical="center"/>
    </xf>
    <xf numFmtId="0" fontId="125" fillId="0" borderId="0" applyNumberFormat="0" applyFill="0" applyBorder="0" applyAlignment="0" applyProtection="0">
      <alignment vertical="center"/>
    </xf>
    <xf numFmtId="0" fontId="96" fillId="35" borderId="0" applyNumberFormat="0" applyBorder="0" applyAlignment="0" applyProtection="0">
      <alignment vertical="center"/>
    </xf>
    <xf numFmtId="0" fontId="125" fillId="0" borderId="0" applyNumberFormat="0" applyFill="0" applyBorder="0" applyAlignment="0" applyProtection="0">
      <alignment vertical="center"/>
    </xf>
    <xf numFmtId="0" fontId="96" fillId="35" borderId="0" applyNumberFormat="0" applyBorder="0" applyAlignment="0" applyProtection="0">
      <alignment vertical="center"/>
    </xf>
    <xf numFmtId="0" fontId="96" fillId="35" borderId="0" applyNumberFormat="0" applyBorder="0" applyAlignment="0" applyProtection="0">
      <alignment vertical="center"/>
    </xf>
    <xf numFmtId="0" fontId="125" fillId="0" borderId="0" applyNumberFormat="0" applyFill="0" applyBorder="0" applyAlignment="0" applyProtection="0">
      <alignment vertical="center"/>
    </xf>
    <xf numFmtId="0" fontId="96" fillId="35" borderId="0" applyNumberFormat="0" applyBorder="0" applyAlignment="0" applyProtection="0">
      <alignment vertical="center"/>
    </xf>
    <xf numFmtId="0" fontId="96" fillId="35" borderId="0" applyNumberFormat="0" applyBorder="0" applyAlignment="0" applyProtection="0">
      <alignment vertical="center"/>
    </xf>
    <xf numFmtId="0" fontId="125" fillId="0" borderId="0" applyNumberFormat="0" applyFill="0" applyBorder="0" applyAlignment="0" applyProtection="0">
      <alignment vertical="center"/>
    </xf>
    <xf numFmtId="0" fontId="96" fillId="35" borderId="0" applyNumberFormat="0" applyBorder="0" applyAlignment="0" applyProtection="0">
      <alignment vertical="center"/>
    </xf>
    <xf numFmtId="0" fontId="96" fillId="35" borderId="0" applyNumberFormat="0" applyBorder="0" applyAlignment="0" applyProtection="0">
      <alignment vertical="center"/>
    </xf>
    <xf numFmtId="0" fontId="96" fillId="35" borderId="0" applyNumberFormat="0" applyBorder="0" applyAlignment="0" applyProtection="0">
      <alignment vertical="center"/>
    </xf>
    <xf numFmtId="0" fontId="96" fillId="35" borderId="0" applyNumberFormat="0" applyBorder="0" applyAlignment="0" applyProtection="0">
      <alignment vertical="center"/>
    </xf>
    <xf numFmtId="0" fontId="96" fillId="35" borderId="0" applyNumberFormat="0" applyBorder="0" applyAlignment="0" applyProtection="0">
      <alignment vertical="center"/>
    </xf>
    <xf numFmtId="0" fontId="125" fillId="0" borderId="0" applyNumberFormat="0" applyFill="0" applyBorder="0" applyAlignment="0" applyProtection="0">
      <alignment vertical="center"/>
    </xf>
    <xf numFmtId="0" fontId="96" fillId="35" borderId="0" applyNumberFormat="0" applyBorder="0" applyAlignment="0" applyProtection="0">
      <alignment vertical="center"/>
    </xf>
    <xf numFmtId="0" fontId="96" fillId="35" borderId="0" applyNumberFormat="0" applyBorder="0" applyAlignment="0" applyProtection="0">
      <alignment vertical="center"/>
    </xf>
    <xf numFmtId="0" fontId="96" fillId="35" borderId="0" applyNumberFormat="0" applyBorder="0" applyAlignment="0" applyProtection="0">
      <alignment vertical="center"/>
    </xf>
    <xf numFmtId="0" fontId="96" fillId="35" borderId="0" applyNumberFormat="0" applyBorder="0" applyAlignment="0" applyProtection="0">
      <alignment vertical="center"/>
    </xf>
    <xf numFmtId="0" fontId="96" fillId="35" borderId="0" applyNumberFormat="0" applyBorder="0" applyAlignment="0" applyProtection="0">
      <alignment vertical="center"/>
    </xf>
    <xf numFmtId="0" fontId="96" fillId="35" borderId="0" applyNumberFormat="0" applyBorder="0" applyAlignment="0" applyProtection="0">
      <alignment vertical="center"/>
    </xf>
    <xf numFmtId="0" fontId="96" fillId="35" borderId="0" applyNumberFormat="0" applyBorder="0" applyAlignment="0" applyProtection="0">
      <alignment vertical="center"/>
    </xf>
    <xf numFmtId="0" fontId="122" fillId="39" borderId="0" applyNumberFormat="0" applyBorder="0" applyAlignment="0" applyProtection="0">
      <alignment vertical="center"/>
    </xf>
    <xf numFmtId="0" fontId="96" fillId="35" borderId="0" applyNumberFormat="0" applyBorder="0" applyAlignment="0" applyProtection="0">
      <alignment vertical="center"/>
    </xf>
    <xf numFmtId="0" fontId="96" fillId="35" borderId="0" applyNumberFormat="0" applyBorder="0" applyAlignment="0" applyProtection="0">
      <alignment vertical="center"/>
    </xf>
    <xf numFmtId="0" fontId="122" fillId="39" borderId="0" applyNumberFormat="0" applyBorder="0" applyAlignment="0" applyProtection="0">
      <alignment vertical="center"/>
    </xf>
    <xf numFmtId="0" fontId="122" fillId="39" borderId="0" applyNumberFormat="0" applyBorder="0" applyAlignment="0" applyProtection="0">
      <alignment vertical="center"/>
    </xf>
    <xf numFmtId="0" fontId="122" fillId="39" borderId="0" applyNumberFormat="0" applyBorder="0" applyAlignment="0" applyProtection="0">
      <alignment vertical="center"/>
    </xf>
    <xf numFmtId="0" fontId="96" fillId="39" borderId="0" applyNumberFormat="0" applyBorder="0" applyAlignment="0" applyProtection="0">
      <alignment vertical="center"/>
    </xf>
    <xf numFmtId="0" fontId="96" fillId="39" borderId="0" applyNumberFormat="0" applyBorder="0" applyAlignment="0" applyProtection="0">
      <alignment vertical="center"/>
    </xf>
    <xf numFmtId="0" fontId="96" fillId="39" borderId="0" applyNumberFormat="0" applyBorder="0" applyAlignment="0" applyProtection="0">
      <alignment vertical="center"/>
    </xf>
    <xf numFmtId="0" fontId="96" fillId="39" borderId="0" applyNumberFormat="0" applyBorder="0" applyAlignment="0" applyProtection="0">
      <alignment vertical="center"/>
    </xf>
    <xf numFmtId="0" fontId="96" fillId="39" borderId="0" applyNumberFormat="0" applyBorder="0" applyAlignment="0" applyProtection="0">
      <alignment vertical="center"/>
    </xf>
    <xf numFmtId="0" fontId="96" fillId="39" borderId="0" applyNumberFormat="0" applyBorder="0" applyAlignment="0" applyProtection="0">
      <alignment vertical="center"/>
    </xf>
    <xf numFmtId="0" fontId="96" fillId="39" borderId="0" applyNumberFormat="0" applyBorder="0" applyAlignment="0" applyProtection="0">
      <alignment vertical="center"/>
    </xf>
    <xf numFmtId="0" fontId="96" fillId="39" borderId="0" applyNumberFormat="0" applyBorder="0" applyAlignment="0" applyProtection="0">
      <alignment vertical="center"/>
    </xf>
    <xf numFmtId="0" fontId="96" fillId="39" borderId="0" applyNumberFormat="0" applyBorder="0" applyAlignment="0" applyProtection="0">
      <alignment vertical="center"/>
    </xf>
    <xf numFmtId="0" fontId="96" fillId="39" borderId="0" applyNumberFormat="0" applyBorder="0" applyAlignment="0" applyProtection="0">
      <alignment vertical="center"/>
    </xf>
    <xf numFmtId="0" fontId="96" fillId="39" borderId="0" applyNumberFormat="0" applyBorder="0" applyAlignment="0" applyProtection="0">
      <alignment vertical="center"/>
    </xf>
    <xf numFmtId="0" fontId="96" fillId="39" borderId="0" applyNumberFormat="0" applyBorder="0" applyAlignment="0" applyProtection="0">
      <alignment vertical="center"/>
    </xf>
    <xf numFmtId="0" fontId="96" fillId="39" borderId="0" applyNumberFormat="0" applyBorder="0" applyAlignment="0" applyProtection="0">
      <alignment vertical="center"/>
    </xf>
    <xf numFmtId="0" fontId="96" fillId="39" borderId="0" applyNumberFormat="0" applyBorder="0" applyAlignment="0" applyProtection="0">
      <alignment vertical="center"/>
    </xf>
    <xf numFmtId="0" fontId="122" fillId="35" borderId="0" applyNumberFormat="0" applyBorder="0" applyAlignment="0" applyProtection="0">
      <alignment vertical="center"/>
    </xf>
    <xf numFmtId="0" fontId="122" fillId="35" borderId="0" applyNumberFormat="0" applyBorder="0" applyAlignment="0" applyProtection="0">
      <alignment vertical="center"/>
    </xf>
    <xf numFmtId="0" fontId="122" fillId="35" borderId="0" applyNumberFormat="0" applyBorder="0" applyAlignment="0" applyProtection="0">
      <alignment vertical="center"/>
    </xf>
    <xf numFmtId="0" fontId="122" fillId="35" borderId="0" applyNumberFormat="0" applyBorder="0" applyAlignment="0" applyProtection="0">
      <alignment vertical="center"/>
    </xf>
    <xf numFmtId="0" fontId="0" fillId="0" borderId="0">
      <alignment vertical="center"/>
    </xf>
    <xf numFmtId="0" fontId="122" fillId="35" borderId="0" applyNumberFormat="0" applyBorder="0" applyAlignment="0" applyProtection="0">
      <alignment vertical="center"/>
    </xf>
    <xf numFmtId="0" fontId="122" fillId="35" borderId="0" applyNumberFormat="0" applyBorder="0" applyAlignment="0" applyProtection="0">
      <alignment vertical="center"/>
    </xf>
    <xf numFmtId="0" fontId="85" fillId="32" borderId="0" applyNumberFormat="0" applyBorder="0" applyAlignment="0" applyProtection="0">
      <alignment vertical="center"/>
    </xf>
    <xf numFmtId="0" fontId="122" fillId="35" borderId="0" applyNumberFormat="0" applyBorder="0" applyAlignment="0" applyProtection="0">
      <alignment vertical="center"/>
    </xf>
    <xf numFmtId="0" fontId="122" fillId="35" borderId="0" applyNumberFormat="0" applyBorder="0" applyAlignment="0" applyProtection="0">
      <alignment vertical="center"/>
    </xf>
    <xf numFmtId="0" fontId="89" fillId="35" borderId="0" applyNumberFormat="0" applyBorder="0" applyAlignment="0" applyProtection="0">
      <alignment vertical="center"/>
    </xf>
    <xf numFmtId="0" fontId="96" fillId="39" borderId="0" applyNumberFormat="0" applyBorder="0" applyAlignment="0" applyProtection="0">
      <alignment vertical="center"/>
    </xf>
    <xf numFmtId="0" fontId="101" fillId="0" borderId="0">
      <alignment vertical="center"/>
    </xf>
    <xf numFmtId="0" fontId="96" fillId="39" borderId="0" applyNumberFormat="0" applyBorder="0" applyAlignment="0" applyProtection="0">
      <alignment vertical="center"/>
    </xf>
    <xf numFmtId="0" fontId="96" fillId="39" borderId="0" applyNumberFormat="0" applyBorder="0" applyAlignment="0" applyProtection="0">
      <alignment vertical="center"/>
    </xf>
    <xf numFmtId="0" fontId="96" fillId="39" borderId="0" applyNumberFormat="0" applyBorder="0" applyAlignment="0" applyProtection="0">
      <alignment vertical="center"/>
    </xf>
    <xf numFmtId="0" fontId="34" fillId="0" borderId="0">
      <alignment vertical="center"/>
    </xf>
    <xf numFmtId="0" fontId="34" fillId="0" borderId="0">
      <alignment vertical="center"/>
    </xf>
    <xf numFmtId="0" fontId="34" fillId="0" borderId="0">
      <alignment vertical="center"/>
    </xf>
    <xf numFmtId="0" fontId="62" fillId="0" borderId="24" applyNumberFormat="0" applyFill="0" applyAlignment="0" applyProtection="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70" fillId="0" borderId="27" applyNumberFormat="0" applyFill="0" applyAlignment="0" applyProtection="0">
      <alignment vertical="center"/>
    </xf>
    <xf numFmtId="0" fontId="34" fillId="0" borderId="0">
      <alignment vertical="center"/>
    </xf>
    <xf numFmtId="0" fontId="68" fillId="12" borderId="0" applyNumberFormat="0" applyBorder="0" applyAlignment="0" applyProtection="0">
      <alignment vertical="center"/>
    </xf>
    <xf numFmtId="0" fontId="34" fillId="0" borderId="0">
      <alignment vertical="center"/>
    </xf>
    <xf numFmtId="0" fontId="68" fillId="12" borderId="0" applyNumberFormat="0" applyBorder="0" applyAlignment="0" applyProtection="0">
      <alignment vertical="center"/>
    </xf>
    <xf numFmtId="0" fontId="34" fillId="0" borderId="0">
      <alignment vertical="center"/>
    </xf>
    <xf numFmtId="0" fontId="68" fillId="12" borderId="0" applyNumberFormat="0" applyBorder="0" applyAlignment="0" applyProtection="0">
      <alignment vertical="center"/>
    </xf>
    <xf numFmtId="0" fontId="34" fillId="0" borderId="0">
      <alignment vertical="center"/>
    </xf>
    <xf numFmtId="0" fontId="34" fillId="0" borderId="0">
      <alignment vertical="center"/>
    </xf>
    <xf numFmtId="0" fontId="68" fillId="12" borderId="0" applyNumberFormat="0" applyBorder="0" applyAlignment="0" applyProtection="0">
      <alignment vertical="center"/>
    </xf>
    <xf numFmtId="0" fontId="34" fillId="0" borderId="0">
      <alignment vertical="center"/>
    </xf>
    <xf numFmtId="0" fontId="34" fillId="0" borderId="0">
      <alignment vertical="center"/>
    </xf>
    <xf numFmtId="0" fontId="118" fillId="16" borderId="48"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5" borderId="33" applyNumberFormat="0" applyFont="0" applyAlignment="0" applyProtection="0">
      <alignment vertical="center"/>
    </xf>
    <xf numFmtId="0" fontId="0" fillId="0" borderId="0">
      <alignment vertical="center"/>
    </xf>
    <xf numFmtId="0" fontId="34" fillId="0" borderId="0">
      <alignment vertical="center"/>
    </xf>
    <xf numFmtId="0" fontId="0" fillId="5" borderId="33" applyNumberFormat="0" applyFont="0" applyAlignment="0" applyProtection="0">
      <alignment vertical="center"/>
    </xf>
    <xf numFmtId="0" fontId="34" fillId="0" borderId="0">
      <alignment vertical="center"/>
    </xf>
    <xf numFmtId="0" fontId="34" fillId="0" borderId="0">
      <alignment vertical="center"/>
    </xf>
    <xf numFmtId="0" fontId="34" fillId="0" borderId="0">
      <alignment vertical="center"/>
    </xf>
    <xf numFmtId="0" fontId="0" fillId="5" borderId="33" applyNumberFormat="0" applyFont="0" applyAlignment="0" applyProtection="0">
      <alignment vertical="center"/>
    </xf>
    <xf numFmtId="0" fontId="0" fillId="0" borderId="0">
      <alignment vertical="center"/>
    </xf>
    <xf numFmtId="0" fontId="34" fillId="0" borderId="0">
      <alignment vertical="center"/>
    </xf>
    <xf numFmtId="0" fontId="34" fillId="0" borderId="0"/>
    <xf numFmtId="0" fontId="34" fillId="0" borderId="0">
      <alignment vertical="center"/>
    </xf>
    <xf numFmtId="0" fontId="34" fillId="0" borderId="0"/>
    <xf numFmtId="0" fontId="34" fillId="0" borderId="0">
      <alignment vertical="center"/>
    </xf>
    <xf numFmtId="0" fontId="34" fillId="0" borderId="0">
      <alignment vertical="center"/>
    </xf>
    <xf numFmtId="0" fontId="0" fillId="5" borderId="33" applyNumberFormat="0" applyFont="0" applyAlignment="0" applyProtection="0">
      <alignment vertical="center"/>
    </xf>
    <xf numFmtId="0" fontId="0"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63" fillId="65" borderId="0" applyNumberFormat="0" applyBorder="0" applyAlignment="0" applyProtection="0">
      <alignment vertical="center"/>
    </xf>
    <xf numFmtId="0" fontId="34" fillId="0" borderId="0">
      <alignment vertical="center"/>
    </xf>
    <xf numFmtId="0" fontId="63" fillId="65" borderId="0" applyNumberFormat="0" applyBorder="0" applyAlignment="0" applyProtection="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0" fillId="0" borderId="0">
      <alignment vertical="center"/>
    </xf>
    <xf numFmtId="0" fontId="34" fillId="0" borderId="0">
      <alignment vertical="center"/>
    </xf>
    <xf numFmtId="0" fontId="34" fillId="0" borderId="0">
      <alignment vertical="center"/>
    </xf>
    <xf numFmtId="0" fontId="8"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63" fillId="58" borderId="0" applyNumberFormat="0" applyBorder="0" applyAlignment="0" applyProtection="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9" fillId="0" borderId="0">
      <alignment vertical="center"/>
    </xf>
    <xf numFmtId="0" fontId="9" fillId="0" borderId="0">
      <alignment vertical="center"/>
    </xf>
    <xf numFmtId="0" fontId="34" fillId="0" borderId="0">
      <alignment vertical="center"/>
    </xf>
    <xf numFmtId="0" fontId="34" fillId="0" borderId="0">
      <alignment vertical="center"/>
    </xf>
    <xf numFmtId="0" fontId="9"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9" fillId="0" borderId="0">
      <alignment vertical="center"/>
    </xf>
    <xf numFmtId="0" fontId="9"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9"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92" fillId="9" borderId="37" applyNumberFormat="0" applyAlignment="0" applyProtection="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118" fillId="16" borderId="48" applyNumberFormat="0" applyAlignment="0" applyProtection="0">
      <alignment vertical="center"/>
    </xf>
    <xf numFmtId="0" fontId="34" fillId="0" borderId="0">
      <alignment vertical="center"/>
    </xf>
    <xf numFmtId="0" fontId="34" fillId="0" borderId="0">
      <alignment vertical="center"/>
    </xf>
    <xf numFmtId="0" fontId="92" fillId="9" borderId="37" applyNumberFormat="0" applyAlignment="0" applyProtection="0">
      <alignment vertical="center"/>
    </xf>
    <xf numFmtId="0" fontId="118" fillId="16" borderId="48" applyNumberFormat="0" applyAlignment="0" applyProtection="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0" fillId="0" borderId="0">
      <alignment vertical="center"/>
    </xf>
    <xf numFmtId="0" fontId="0"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93" fillId="14" borderId="26" applyNumberFormat="0" applyAlignment="0" applyProtection="0">
      <alignment vertical="center"/>
    </xf>
    <xf numFmtId="0" fontId="0" fillId="0" borderId="0">
      <alignment vertical="center"/>
    </xf>
    <xf numFmtId="0" fontId="93" fillId="14" borderId="26" applyNumberFormat="0" applyAlignment="0" applyProtection="0">
      <alignment vertical="center"/>
    </xf>
    <xf numFmtId="0" fontId="34" fillId="0" borderId="0">
      <alignment vertical="center"/>
    </xf>
    <xf numFmtId="0" fontId="93" fillId="14" borderId="26" applyNumberFormat="0" applyAlignment="0" applyProtection="0">
      <alignment vertical="center"/>
    </xf>
    <xf numFmtId="0" fontId="34" fillId="0" borderId="0">
      <alignment vertical="center"/>
    </xf>
    <xf numFmtId="0" fontId="93" fillId="14" borderId="26" applyNumberFormat="0" applyAlignment="0" applyProtection="0">
      <alignment vertical="center"/>
    </xf>
    <xf numFmtId="0" fontId="34" fillId="0" borderId="0">
      <alignment vertical="center"/>
    </xf>
    <xf numFmtId="0" fontId="93" fillId="14" borderId="26" applyNumberFormat="0" applyAlignment="0" applyProtection="0">
      <alignment vertical="center"/>
    </xf>
    <xf numFmtId="0" fontId="34" fillId="0" borderId="0">
      <alignment vertical="center"/>
    </xf>
    <xf numFmtId="0" fontId="34" fillId="0" borderId="0">
      <alignment vertical="center"/>
    </xf>
    <xf numFmtId="0" fontId="93" fillId="14" borderId="26" applyNumberFormat="0" applyAlignment="0" applyProtection="0">
      <alignment vertical="center"/>
    </xf>
    <xf numFmtId="0" fontId="106" fillId="12" borderId="0" applyNumberFormat="0" applyBorder="0" applyAlignment="0" applyProtection="0">
      <alignment vertical="center"/>
    </xf>
    <xf numFmtId="0" fontId="3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92" fillId="9" borderId="37" applyNumberFormat="0" applyAlignment="0" applyProtection="0">
      <alignment vertical="center"/>
    </xf>
    <xf numFmtId="0" fontId="34" fillId="0" borderId="0">
      <alignment vertical="center"/>
    </xf>
    <xf numFmtId="0" fontId="92" fillId="9" borderId="37" applyNumberFormat="0" applyAlignment="0" applyProtection="0">
      <alignment vertical="center"/>
    </xf>
    <xf numFmtId="0" fontId="34" fillId="0" borderId="0">
      <alignment vertical="center"/>
    </xf>
    <xf numFmtId="0" fontId="0" fillId="0" borderId="0">
      <alignment vertical="center"/>
    </xf>
    <xf numFmtId="0" fontId="0"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69" fillId="0" borderId="0">
      <alignment vertical="center"/>
    </xf>
    <xf numFmtId="0" fontId="34" fillId="0" borderId="0">
      <alignment vertical="center"/>
    </xf>
    <xf numFmtId="0" fontId="34" fillId="0" borderId="0">
      <alignment vertical="center"/>
    </xf>
    <xf numFmtId="0" fontId="92" fillId="9" borderId="37" applyNumberFormat="0" applyAlignment="0" applyProtection="0">
      <alignment vertical="center"/>
    </xf>
    <xf numFmtId="0" fontId="34" fillId="0" borderId="0">
      <alignment vertical="center"/>
    </xf>
    <xf numFmtId="0" fontId="34" fillId="0" borderId="0">
      <alignment vertical="center"/>
    </xf>
    <xf numFmtId="0" fontId="0"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0"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0" fillId="0" borderId="0">
      <alignment vertical="center"/>
    </xf>
    <xf numFmtId="0" fontId="0" fillId="0" borderId="0">
      <alignment vertical="center"/>
    </xf>
    <xf numFmtId="0" fontId="0"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70" fillId="0" borderId="27" applyNumberFormat="0" applyFill="0" applyAlignment="0" applyProtection="0">
      <alignment vertical="center"/>
    </xf>
    <xf numFmtId="0" fontId="0" fillId="0" borderId="0">
      <alignment vertical="center"/>
    </xf>
    <xf numFmtId="0" fontId="0" fillId="0" borderId="0">
      <alignment vertical="center"/>
    </xf>
    <xf numFmtId="0" fontId="70" fillId="0" borderId="27" applyNumberFormat="0" applyFill="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70" fillId="0" borderId="27" applyNumberFormat="0" applyFill="0" applyAlignment="0" applyProtection="0">
      <alignment vertical="center"/>
    </xf>
    <xf numFmtId="0" fontId="0" fillId="0" borderId="0">
      <alignment vertical="center"/>
    </xf>
    <xf numFmtId="0" fontId="70" fillId="0" borderId="27" applyNumberFormat="0" applyFill="0" applyAlignment="0" applyProtection="0">
      <alignment vertical="center"/>
    </xf>
    <xf numFmtId="0" fontId="0" fillId="0" borderId="0">
      <alignment vertical="center"/>
    </xf>
    <xf numFmtId="0" fontId="0" fillId="0" borderId="0">
      <alignment vertical="center"/>
    </xf>
    <xf numFmtId="0" fontId="70" fillId="0" borderId="27" applyNumberFormat="0" applyFill="0" applyAlignment="0" applyProtection="0">
      <alignment vertical="center"/>
    </xf>
    <xf numFmtId="0" fontId="0" fillId="0" borderId="0">
      <alignment vertical="center"/>
    </xf>
    <xf numFmtId="0" fontId="0" fillId="0" borderId="0">
      <alignment vertical="center"/>
    </xf>
    <xf numFmtId="0" fontId="70" fillId="0" borderId="27" applyNumberFormat="0" applyFill="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9" fillId="0" borderId="0" applyAlignment="0"/>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0" fillId="0" borderId="0">
      <alignment vertical="center"/>
    </xf>
    <xf numFmtId="0" fontId="0" fillId="0" borderId="0">
      <alignment vertical="center"/>
    </xf>
    <xf numFmtId="0" fontId="34" fillId="0" borderId="0">
      <alignment vertical="center"/>
    </xf>
    <xf numFmtId="0" fontId="0" fillId="0" borderId="0">
      <alignment vertical="center"/>
    </xf>
    <xf numFmtId="0" fontId="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34" fillId="0" borderId="0">
      <alignment vertical="center"/>
    </xf>
    <xf numFmtId="0" fontId="0" fillId="0" borderId="0">
      <alignment vertical="center"/>
    </xf>
    <xf numFmtId="0" fontId="0" fillId="0" borderId="0">
      <alignment vertical="center"/>
    </xf>
    <xf numFmtId="0" fontId="34" fillId="0" borderId="0">
      <alignment vertical="center"/>
    </xf>
    <xf numFmtId="0" fontId="34" fillId="0" borderId="0">
      <alignment vertical="center"/>
    </xf>
    <xf numFmtId="0" fontId="0" fillId="0" borderId="0">
      <alignment vertical="center"/>
    </xf>
    <xf numFmtId="0" fontId="104" fillId="0" borderId="1">
      <alignment horizontal="left" vertical="center"/>
    </xf>
    <xf numFmtId="0" fontId="0" fillId="5" borderId="33" applyNumberFormat="0" applyFont="0" applyAlignment="0" applyProtection="0">
      <alignment vertical="center"/>
    </xf>
    <xf numFmtId="0" fontId="104" fillId="0" borderId="1">
      <alignment horizontal="left" vertical="center"/>
    </xf>
    <xf numFmtId="0" fontId="104" fillId="0" borderId="1">
      <alignment horizontal="left" vertical="center"/>
    </xf>
    <xf numFmtId="0" fontId="0" fillId="5" borderId="33" applyNumberFormat="0" applyFont="0" applyAlignment="0" applyProtection="0">
      <alignment vertical="center"/>
    </xf>
    <xf numFmtId="0" fontId="104" fillId="0" borderId="1">
      <alignment horizontal="left" vertical="center"/>
    </xf>
    <xf numFmtId="0" fontId="104" fillId="0" borderId="1">
      <alignment horizontal="left" vertical="center"/>
    </xf>
    <xf numFmtId="0" fontId="104" fillId="0" borderId="1">
      <alignment horizontal="left" vertical="center"/>
    </xf>
    <xf numFmtId="0" fontId="104" fillId="0" borderId="1">
      <alignment horizontal="left" vertical="center"/>
    </xf>
    <xf numFmtId="0" fontId="0" fillId="0" borderId="0">
      <alignment vertical="center"/>
    </xf>
    <xf numFmtId="0" fontId="0" fillId="0" borderId="0">
      <alignment vertical="center"/>
    </xf>
    <xf numFmtId="0" fontId="0" fillId="0" borderId="0">
      <alignment vertical="center"/>
    </xf>
    <xf numFmtId="0" fontId="34" fillId="0" borderId="0">
      <alignment vertical="center"/>
    </xf>
    <xf numFmtId="0" fontId="34" fillId="0" borderId="0">
      <alignment vertical="center"/>
    </xf>
    <xf numFmtId="0" fontId="67" fillId="9" borderId="26" applyNumberFormat="0" applyAlignment="0" applyProtection="0">
      <alignment vertical="center"/>
    </xf>
    <xf numFmtId="0" fontId="34" fillId="0" borderId="0">
      <alignment vertical="center"/>
    </xf>
    <xf numFmtId="1" fontId="69" fillId="0" borderId="25" applyFill="0" applyProtection="0">
      <alignment horizontal="center" vertical="center"/>
    </xf>
    <xf numFmtId="0" fontId="34" fillId="0" borderId="0">
      <alignment vertical="center"/>
    </xf>
    <xf numFmtId="0" fontId="9" fillId="0" borderId="0">
      <alignment vertical="center"/>
    </xf>
    <xf numFmtId="0" fontId="95" fillId="0" borderId="0" applyNumberFormat="0" applyFill="0" applyBorder="0" applyAlignment="0" applyProtection="0">
      <alignment vertical="top"/>
      <protection locked="0"/>
    </xf>
    <xf numFmtId="0" fontId="95" fillId="0" borderId="0" applyNumberFormat="0" applyFill="0" applyBorder="0" applyAlignment="0" applyProtection="0">
      <alignment vertical="top"/>
      <protection locked="0"/>
    </xf>
    <xf numFmtId="0" fontId="126" fillId="0" borderId="0" applyNumberFormat="0" applyFill="0" applyBorder="0" applyAlignment="0" applyProtection="0">
      <alignment vertical="top"/>
      <protection locked="0"/>
    </xf>
    <xf numFmtId="0" fontId="127" fillId="0" borderId="0" applyNumberFormat="0" applyFill="0" applyBorder="0" applyAlignment="0" applyProtection="0">
      <alignment vertical="top"/>
      <protection locked="0"/>
    </xf>
    <xf numFmtId="0" fontId="127" fillId="0" borderId="0" applyNumberFormat="0" applyFill="0" applyBorder="0" applyAlignment="0" applyProtection="0">
      <alignment vertical="top"/>
      <protection locked="0"/>
    </xf>
    <xf numFmtId="0" fontId="127" fillId="0" borderId="0" applyNumberFormat="0" applyFill="0" applyBorder="0" applyAlignment="0" applyProtection="0">
      <alignment vertical="top"/>
      <protection locked="0"/>
    </xf>
    <xf numFmtId="0" fontId="127" fillId="0" borderId="0" applyNumberFormat="0" applyFill="0" applyBorder="0" applyAlignment="0" applyProtection="0">
      <alignment vertical="top"/>
      <protection locked="0"/>
    </xf>
    <xf numFmtId="0" fontId="127" fillId="0" borderId="0" applyNumberFormat="0" applyFill="0" applyBorder="0" applyAlignment="0" applyProtection="0">
      <alignment vertical="top"/>
      <protection locked="0"/>
    </xf>
    <xf numFmtId="0" fontId="127" fillId="0" borderId="0" applyNumberFormat="0" applyFill="0" applyBorder="0" applyAlignment="0" applyProtection="0">
      <alignment vertical="top"/>
      <protection locked="0"/>
    </xf>
    <xf numFmtId="0" fontId="128" fillId="0" borderId="0" applyNumberFormat="0" applyFill="0" applyBorder="0" applyAlignment="0" applyProtection="0">
      <alignment vertical="center"/>
    </xf>
    <xf numFmtId="0" fontId="68" fillId="12" borderId="0" applyNumberFormat="0" applyBorder="0" applyAlignment="0" applyProtection="0">
      <alignment vertical="center"/>
    </xf>
    <xf numFmtId="0" fontId="68" fillId="12" borderId="0" applyNumberFormat="0" applyBorder="0" applyAlignment="0" applyProtection="0">
      <alignment vertical="center"/>
    </xf>
    <xf numFmtId="0" fontId="68" fillId="12" borderId="0" applyNumberFormat="0" applyBorder="0" applyAlignment="0" applyProtection="0">
      <alignment vertical="center"/>
    </xf>
    <xf numFmtId="0" fontId="68" fillId="12" borderId="0" applyNumberFormat="0" applyBorder="0" applyAlignment="0" applyProtection="0">
      <alignment vertical="center"/>
    </xf>
    <xf numFmtId="0" fontId="68" fillId="12" borderId="0" applyNumberFormat="0" applyBorder="0" applyAlignment="0" applyProtection="0">
      <alignment vertical="center"/>
    </xf>
    <xf numFmtId="0" fontId="68" fillId="12" borderId="0" applyNumberFormat="0" applyBorder="0" applyAlignment="0" applyProtection="0">
      <alignment vertical="center"/>
    </xf>
    <xf numFmtId="0" fontId="68" fillId="12" borderId="0" applyNumberFormat="0" applyBorder="0" applyAlignment="0" applyProtection="0">
      <alignment vertical="center"/>
    </xf>
    <xf numFmtId="0" fontId="68" fillId="12" borderId="0" applyNumberFormat="0" applyBorder="0" applyAlignment="0" applyProtection="0">
      <alignment vertical="center"/>
    </xf>
    <xf numFmtId="0" fontId="106" fillId="4" borderId="0" applyNumberFormat="0" applyBorder="0" applyAlignment="0" applyProtection="0">
      <alignment vertical="center"/>
    </xf>
    <xf numFmtId="0" fontId="106" fillId="4" borderId="0" applyNumberFormat="0" applyBorder="0" applyAlignment="0" applyProtection="0">
      <alignment vertical="center"/>
    </xf>
    <xf numFmtId="0" fontId="106" fillId="4" borderId="0" applyNumberFormat="0" applyBorder="0" applyAlignment="0" applyProtection="0">
      <alignment vertical="center"/>
    </xf>
    <xf numFmtId="0" fontId="106" fillId="4" borderId="0" applyNumberFormat="0" applyBorder="0" applyAlignment="0" applyProtection="0">
      <alignment vertical="center"/>
    </xf>
    <xf numFmtId="0" fontId="68" fillId="4" borderId="0" applyNumberFormat="0" applyBorder="0" applyAlignment="0" applyProtection="0">
      <alignment vertical="center"/>
    </xf>
    <xf numFmtId="0" fontId="68" fillId="4" borderId="0" applyNumberFormat="0" applyBorder="0" applyAlignment="0" applyProtection="0">
      <alignment vertical="center"/>
    </xf>
    <xf numFmtId="0" fontId="68" fillId="4" borderId="0" applyNumberFormat="0" applyBorder="0" applyAlignment="0" applyProtection="0">
      <alignment vertical="center"/>
    </xf>
    <xf numFmtId="0" fontId="68" fillId="4" borderId="0" applyNumberFormat="0" applyBorder="0" applyAlignment="0" applyProtection="0">
      <alignment vertical="center"/>
    </xf>
    <xf numFmtId="0" fontId="68" fillId="4" borderId="0" applyNumberFormat="0" applyBorder="0" applyAlignment="0" applyProtection="0">
      <alignment vertical="center"/>
    </xf>
    <xf numFmtId="0" fontId="68" fillId="4" borderId="0" applyNumberFormat="0" applyBorder="0" applyAlignment="0" applyProtection="0">
      <alignment vertical="center"/>
    </xf>
    <xf numFmtId="0" fontId="68" fillId="4" borderId="0" applyNumberFormat="0" applyBorder="0" applyAlignment="0" applyProtection="0">
      <alignment vertical="center"/>
    </xf>
    <xf numFmtId="0" fontId="68" fillId="4" borderId="0" applyNumberFormat="0" applyBorder="0" applyAlignment="0" applyProtection="0">
      <alignment vertical="center"/>
    </xf>
    <xf numFmtId="0" fontId="125" fillId="0" borderId="0" applyNumberFormat="0" applyFill="0" applyBorder="0" applyAlignment="0" applyProtection="0">
      <alignment vertical="center"/>
    </xf>
    <xf numFmtId="0" fontId="68" fillId="4" borderId="0" applyNumberFormat="0" applyBorder="0" applyAlignment="0" applyProtection="0">
      <alignment vertical="center"/>
    </xf>
    <xf numFmtId="0" fontId="68" fillId="4" borderId="0" applyNumberFormat="0" applyBorder="0" applyAlignment="0" applyProtection="0">
      <alignment vertical="center"/>
    </xf>
    <xf numFmtId="0" fontId="125" fillId="0" borderId="0" applyNumberFormat="0" applyFill="0" applyBorder="0" applyAlignment="0" applyProtection="0">
      <alignment vertical="center"/>
    </xf>
    <xf numFmtId="0" fontId="68" fillId="4" borderId="0" applyNumberFormat="0" applyBorder="0" applyAlignment="0" applyProtection="0">
      <alignment vertical="center"/>
    </xf>
    <xf numFmtId="0" fontId="68" fillId="4" borderId="0" applyNumberFormat="0" applyBorder="0" applyAlignment="0" applyProtection="0">
      <alignment vertical="center"/>
    </xf>
    <xf numFmtId="0" fontId="68" fillId="4" borderId="0" applyNumberFormat="0" applyBorder="0" applyAlignment="0" applyProtection="0">
      <alignment vertical="center"/>
    </xf>
    <xf numFmtId="0" fontId="68" fillId="4" borderId="0" applyNumberFormat="0" applyBorder="0" applyAlignment="0" applyProtection="0">
      <alignment vertical="center"/>
    </xf>
    <xf numFmtId="0" fontId="68" fillId="4" borderId="0" applyNumberFormat="0" applyBorder="0" applyAlignment="0" applyProtection="0">
      <alignment vertical="center"/>
    </xf>
    <xf numFmtId="0" fontId="106" fillId="12" borderId="0" applyNumberFormat="0" applyBorder="0" applyAlignment="0" applyProtection="0">
      <alignment vertical="center"/>
    </xf>
    <xf numFmtId="0" fontId="106" fillId="12" borderId="0" applyNumberFormat="0" applyBorder="0" applyAlignment="0" applyProtection="0">
      <alignment vertical="center"/>
    </xf>
    <xf numFmtId="0" fontId="106" fillId="12" borderId="0" applyNumberFormat="0" applyBorder="0" applyAlignment="0" applyProtection="0">
      <alignment vertical="center"/>
    </xf>
    <xf numFmtId="0" fontId="106" fillId="12" borderId="0" applyNumberFormat="0" applyBorder="0" applyAlignment="0" applyProtection="0">
      <alignment vertical="center"/>
    </xf>
    <xf numFmtId="0" fontId="69" fillId="0" borderId="9" applyNumberFormat="0" applyFill="0" applyProtection="0">
      <alignment horizontal="left" vertical="center"/>
    </xf>
    <xf numFmtId="0" fontId="106" fillId="12" borderId="0" applyNumberFormat="0" applyBorder="0" applyAlignment="0" applyProtection="0">
      <alignment vertical="center"/>
    </xf>
    <xf numFmtId="0" fontId="106" fillId="12" borderId="0" applyNumberFormat="0" applyBorder="0" applyAlignment="0" applyProtection="0">
      <alignment vertical="center"/>
    </xf>
    <xf numFmtId="0" fontId="106" fillId="12" borderId="0" applyNumberFormat="0" applyBorder="0" applyAlignment="0" applyProtection="0">
      <alignment vertical="center"/>
    </xf>
    <xf numFmtId="0" fontId="106" fillId="12" borderId="0" applyNumberFormat="0" applyBorder="0" applyAlignment="0" applyProtection="0">
      <alignment vertical="center"/>
    </xf>
    <xf numFmtId="0" fontId="68" fillId="4" borderId="0" applyNumberFormat="0" applyBorder="0" applyAlignment="0" applyProtection="0">
      <alignment vertical="center"/>
    </xf>
    <xf numFmtId="0" fontId="68" fillId="4" borderId="0" applyNumberFormat="0" applyBorder="0" applyAlignment="0" applyProtection="0">
      <alignment vertical="center"/>
    </xf>
    <xf numFmtId="0" fontId="68" fillId="4" borderId="0" applyNumberFormat="0" applyBorder="0" applyAlignment="0" applyProtection="0">
      <alignment vertical="center"/>
    </xf>
    <xf numFmtId="0" fontId="129" fillId="0" borderId="0" applyNumberFormat="0" applyFill="0" applyBorder="0" applyAlignment="0" applyProtection="0">
      <alignment vertical="top"/>
      <protection locked="0"/>
    </xf>
    <xf numFmtId="0" fontId="129" fillId="0" borderId="0" applyNumberFormat="0" applyFill="0" applyBorder="0" applyAlignment="0" applyProtection="0">
      <alignment vertical="top"/>
      <protection locked="0"/>
    </xf>
    <xf numFmtId="0" fontId="129" fillId="0" borderId="0" applyNumberFormat="0" applyFill="0" applyBorder="0" applyAlignment="0" applyProtection="0">
      <alignment vertical="top"/>
      <protection locked="0"/>
    </xf>
    <xf numFmtId="0" fontId="129" fillId="0" borderId="0" applyNumberFormat="0" applyFill="0" applyBorder="0" applyAlignment="0" applyProtection="0">
      <alignment vertical="top"/>
      <protection locked="0"/>
    </xf>
    <xf numFmtId="0" fontId="62" fillId="0" borderId="24" applyNumberFormat="0" applyFill="0" applyAlignment="0" applyProtection="0">
      <alignment vertical="center"/>
    </xf>
    <xf numFmtId="0" fontId="62" fillId="0" borderId="24" applyNumberFormat="0" applyFill="0" applyAlignment="0" applyProtection="0">
      <alignment vertical="center"/>
    </xf>
    <xf numFmtId="0" fontId="62" fillId="0" borderId="24" applyNumberFormat="0" applyFill="0" applyAlignment="0" applyProtection="0">
      <alignment vertical="center"/>
    </xf>
    <xf numFmtId="0" fontId="40" fillId="0" borderId="0" applyNumberFormat="0" applyFill="0" applyBorder="0" applyAlignment="0" applyProtection="0">
      <alignment vertical="center"/>
    </xf>
    <xf numFmtId="0" fontId="62" fillId="0" borderId="45" applyNumberFormat="0" applyFill="0" applyAlignment="0" applyProtection="0">
      <alignment vertical="center"/>
    </xf>
    <xf numFmtId="0" fontId="62" fillId="0" borderId="24" applyNumberFormat="0" applyFill="0" applyAlignment="0" applyProtection="0">
      <alignment vertical="center"/>
    </xf>
    <xf numFmtId="0" fontId="62" fillId="0" borderId="24" applyNumberFormat="0" applyFill="0" applyAlignment="0" applyProtection="0">
      <alignment vertical="center"/>
    </xf>
    <xf numFmtId="0" fontId="62" fillId="0" borderId="24" applyNumberFormat="0" applyFill="0" applyAlignment="0" applyProtection="0">
      <alignment vertical="center"/>
    </xf>
    <xf numFmtId="0" fontId="62" fillId="0" borderId="24" applyNumberFormat="0" applyFill="0" applyAlignment="0" applyProtection="0">
      <alignment vertical="center"/>
    </xf>
    <xf numFmtId="0" fontId="62" fillId="0" borderId="45" applyNumberFormat="0" applyFill="0" applyAlignment="0" applyProtection="0">
      <alignment vertical="center"/>
    </xf>
    <xf numFmtId="0" fontId="62" fillId="0" borderId="24" applyNumberFormat="0" applyFill="0" applyAlignment="0" applyProtection="0">
      <alignment vertical="center"/>
    </xf>
    <xf numFmtId="0" fontId="62" fillId="0" borderId="24" applyNumberFormat="0" applyFill="0" applyAlignment="0" applyProtection="0">
      <alignment vertical="center"/>
    </xf>
    <xf numFmtId="0" fontId="62" fillId="0" borderId="24" applyNumberFormat="0" applyFill="0" applyAlignment="0" applyProtection="0">
      <alignment vertical="center"/>
    </xf>
    <xf numFmtId="0" fontId="40" fillId="0" borderId="0" applyNumberFormat="0" applyFill="0" applyBorder="0" applyAlignment="0" applyProtection="0">
      <alignment vertical="center"/>
    </xf>
    <xf numFmtId="0" fontId="62" fillId="0" borderId="24" applyNumberFormat="0" applyFill="0" applyAlignment="0" applyProtection="0">
      <alignment vertical="center"/>
    </xf>
    <xf numFmtId="0" fontId="62" fillId="0" borderId="24" applyNumberFormat="0" applyFill="0" applyAlignment="0" applyProtection="0">
      <alignment vertical="center"/>
    </xf>
    <xf numFmtId="0" fontId="62" fillId="0" borderId="24" applyNumberFormat="0" applyFill="0" applyAlignment="0" applyProtection="0">
      <alignment vertical="center"/>
    </xf>
    <xf numFmtId="0" fontId="62" fillId="0" borderId="24" applyNumberFormat="0" applyFill="0" applyAlignment="0" applyProtection="0">
      <alignment vertical="center"/>
    </xf>
    <xf numFmtId="0" fontId="62" fillId="0" borderId="24" applyNumberFormat="0" applyFill="0" applyAlignment="0" applyProtection="0">
      <alignment vertical="center"/>
    </xf>
    <xf numFmtId="0" fontId="62" fillId="0" borderId="24" applyNumberFormat="0" applyFill="0" applyAlignment="0" applyProtection="0">
      <alignment vertical="center"/>
    </xf>
    <xf numFmtId="0" fontId="62" fillId="0" borderId="24" applyNumberFormat="0" applyFill="0" applyAlignment="0" applyProtection="0">
      <alignment vertical="center"/>
    </xf>
    <xf numFmtId="0" fontId="62" fillId="0" borderId="24" applyNumberFormat="0" applyFill="0" applyAlignment="0" applyProtection="0">
      <alignment vertical="center"/>
    </xf>
    <xf numFmtId="0" fontId="62" fillId="0" borderId="24" applyNumberFormat="0" applyFill="0" applyAlignment="0" applyProtection="0">
      <alignment vertical="center"/>
    </xf>
    <xf numFmtId="0" fontId="40" fillId="0" borderId="0" applyNumberFormat="0" applyFill="0" applyBorder="0" applyAlignment="0" applyProtection="0">
      <alignment vertical="center"/>
    </xf>
    <xf numFmtId="0" fontId="62" fillId="0" borderId="24" applyNumberFormat="0" applyFill="0" applyAlignment="0" applyProtection="0">
      <alignment vertical="center"/>
    </xf>
    <xf numFmtId="0" fontId="62" fillId="0" borderId="24" applyNumberFormat="0" applyFill="0" applyAlignment="0" applyProtection="0">
      <alignment vertical="center"/>
    </xf>
    <xf numFmtId="0" fontId="62" fillId="0" borderId="24" applyNumberFormat="0" applyFill="0" applyAlignment="0" applyProtection="0">
      <alignment vertical="center"/>
    </xf>
    <xf numFmtId="0" fontId="62" fillId="0" borderId="24" applyNumberFormat="0" applyFill="0" applyAlignment="0" applyProtection="0">
      <alignment vertical="center"/>
    </xf>
    <xf numFmtId="0" fontId="62" fillId="0" borderId="24" applyNumberFormat="0" applyFill="0" applyAlignment="0" applyProtection="0">
      <alignment vertical="center"/>
    </xf>
    <xf numFmtId="0" fontId="62" fillId="0" borderId="24" applyNumberFormat="0" applyFill="0" applyAlignment="0" applyProtection="0">
      <alignment vertical="center"/>
    </xf>
    <xf numFmtId="0" fontId="62" fillId="0" borderId="24" applyNumberFormat="0" applyFill="0" applyAlignment="0" applyProtection="0">
      <alignment vertical="center"/>
    </xf>
    <xf numFmtId="0" fontId="62" fillId="0" borderId="24" applyNumberFormat="0" applyFill="0" applyAlignment="0" applyProtection="0">
      <alignment vertical="center"/>
    </xf>
    <xf numFmtId="0" fontId="62" fillId="0" borderId="24" applyNumberFormat="0" applyFill="0" applyAlignment="0" applyProtection="0">
      <alignment vertical="center"/>
    </xf>
    <xf numFmtId="0" fontId="62" fillId="0" borderId="24" applyNumberFormat="0" applyFill="0" applyAlignment="0" applyProtection="0">
      <alignment vertical="center"/>
    </xf>
    <xf numFmtId="4" fontId="0" fillId="0" borderId="0" applyFont="0" applyFill="0" applyBorder="0" applyAlignment="0" applyProtection="0">
      <alignment vertical="center"/>
    </xf>
    <xf numFmtId="0" fontId="62" fillId="0" borderId="24" applyNumberFormat="0" applyFill="0" applyAlignment="0" applyProtection="0">
      <alignment vertical="center"/>
    </xf>
    <xf numFmtId="0" fontId="62" fillId="0" borderId="24" applyNumberFormat="0" applyFill="0" applyAlignment="0" applyProtection="0">
      <alignment vertical="center"/>
    </xf>
    <xf numFmtId="0" fontId="62" fillId="0" borderId="24" applyNumberFormat="0" applyFill="0" applyAlignment="0" applyProtection="0">
      <alignment vertical="center"/>
    </xf>
    <xf numFmtId="0" fontId="62" fillId="0" borderId="24" applyNumberFormat="0" applyFill="0" applyAlignment="0" applyProtection="0">
      <alignment vertical="center"/>
    </xf>
    <xf numFmtId="0" fontId="67" fillId="9" borderId="26" applyNumberFormat="0" applyAlignment="0" applyProtection="0">
      <alignment vertical="center"/>
    </xf>
    <xf numFmtId="0" fontId="67" fillId="9" borderId="26" applyNumberFormat="0" applyAlignment="0" applyProtection="0">
      <alignment vertical="center"/>
    </xf>
    <xf numFmtId="0" fontId="67" fillId="9" borderId="26" applyNumberFormat="0" applyAlignment="0" applyProtection="0">
      <alignment vertical="center"/>
    </xf>
    <xf numFmtId="0" fontId="67" fillId="9" borderId="26" applyNumberFormat="0" applyAlignment="0" applyProtection="0">
      <alignment vertical="center"/>
    </xf>
    <xf numFmtId="0" fontId="67" fillId="9" borderId="26" applyNumberFormat="0" applyAlignment="0" applyProtection="0">
      <alignment vertical="center"/>
    </xf>
    <xf numFmtId="0" fontId="67" fillId="9" borderId="26" applyNumberFormat="0" applyAlignment="0" applyProtection="0">
      <alignment vertical="center"/>
    </xf>
    <xf numFmtId="0" fontId="67" fillId="9" borderId="26" applyNumberFormat="0" applyAlignment="0" applyProtection="0">
      <alignment vertical="center"/>
    </xf>
    <xf numFmtId="0" fontId="67" fillId="9" borderId="26" applyNumberFormat="0" applyAlignment="0" applyProtection="0">
      <alignment vertical="center"/>
    </xf>
    <xf numFmtId="0" fontId="67" fillId="9" borderId="26" applyNumberFormat="0" applyAlignment="0" applyProtection="0">
      <alignment vertical="center"/>
    </xf>
    <xf numFmtId="0" fontId="67" fillId="9" borderId="26" applyNumberFormat="0" applyAlignment="0" applyProtection="0">
      <alignment vertical="center"/>
    </xf>
    <xf numFmtId="0" fontId="67" fillId="9" borderId="26" applyNumberFormat="0" applyAlignment="0" applyProtection="0">
      <alignment vertical="center"/>
    </xf>
    <xf numFmtId="0" fontId="67" fillId="9" borderId="26" applyNumberFormat="0" applyAlignment="0" applyProtection="0">
      <alignment vertical="center"/>
    </xf>
    <xf numFmtId="0" fontId="67" fillId="9" borderId="26" applyNumberFormat="0" applyAlignment="0" applyProtection="0">
      <alignment vertical="center"/>
    </xf>
    <xf numFmtId="0" fontId="67" fillId="9" borderId="26" applyNumberFormat="0" applyAlignment="0" applyProtection="0">
      <alignment vertical="center"/>
    </xf>
    <xf numFmtId="0" fontId="67" fillId="9" borderId="26" applyNumberFormat="0" applyAlignment="0" applyProtection="0">
      <alignment vertical="center"/>
    </xf>
    <xf numFmtId="0" fontId="67" fillId="9" borderId="26" applyNumberFormat="0" applyAlignment="0" applyProtection="0">
      <alignment vertical="center"/>
    </xf>
    <xf numFmtId="0" fontId="67" fillId="9" borderId="26" applyNumberFormat="0" applyAlignment="0" applyProtection="0">
      <alignment vertical="center"/>
    </xf>
    <xf numFmtId="0" fontId="67" fillId="9" borderId="26" applyNumberFormat="0" applyAlignment="0" applyProtection="0">
      <alignment vertical="center"/>
    </xf>
    <xf numFmtId="0" fontId="67" fillId="9" borderId="26" applyNumberFormat="0" applyAlignment="0" applyProtection="0">
      <alignment vertical="center"/>
    </xf>
    <xf numFmtId="0" fontId="67" fillId="9" borderId="26" applyNumberFormat="0" applyAlignment="0" applyProtection="0">
      <alignment vertical="center"/>
    </xf>
    <xf numFmtId="0" fontId="118" fillId="16" borderId="48" applyNumberFormat="0" applyAlignment="0" applyProtection="0">
      <alignment vertical="center"/>
    </xf>
    <xf numFmtId="0" fontId="118" fillId="16" borderId="48" applyNumberFormat="0" applyAlignment="0" applyProtection="0">
      <alignment vertical="center"/>
    </xf>
    <xf numFmtId="0" fontId="118" fillId="16" borderId="48" applyNumberFormat="0" applyAlignment="0" applyProtection="0">
      <alignment vertical="center"/>
    </xf>
    <xf numFmtId="0" fontId="118" fillId="16" borderId="48" applyNumberFormat="0" applyAlignment="0" applyProtection="0">
      <alignment vertical="center"/>
    </xf>
    <xf numFmtId="0" fontId="118" fillId="16" borderId="48" applyNumberFormat="0" applyAlignment="0" applyProtection="0">
      <alignment vertical="center"/>
    </xf>
    <xf numFmtId="0" fontId="118" fillId="16" borderId="48" applyNumberFormat="0" applyAlignment="0" applyProtection="0">
      <alignment vertical="center"/>
    </xf>
    <xf numFmtId="0" fontId="118" fillId="16" borderId="48" applyNumberFormat="0" applyAlignment="0" applyProtection="0">
      <alignment vertical="center"/>
    </xf>
    <xf numFmtId="0" fontId="118" fillId="16" borderId="48" applyNumberFormat="0" applyAlignment="0" applyProtection="0">
      <alignment vertical="center"/>
    </xf>
    <xf numFmtId="0" fontId="118" fillId="16" borderId="48" applyNumberFormat="0" applyAlignment="0" applyProtection="0">
      <alignment vertical="center"/>
    </xf>
    <xf numFmtId="0" fontId="118" fillId="16" borderId="48" applyNumberFormat="0" applyAlignment="0" applyProtection="0">
      <alignment vertical="center"/>
    </xf>
    <xf numFmtId="0" fontId="118" fillId="16" borderId="48" applyNumberFormat="0" applyAlignment="0" applyProtection="0">
      <alignment vertical="center"/>
    </xf>
    <xf numFmtId="0" fontId="118" fillId="16" borderId="48" applyNumberFormat="0" applyAlignment="0" applyProtection="0">
      <alignment vertical="center"/>
    </xf>
    <xf numFmtId="0" fontId="118" fillId="16" borderId="48" applyNumberFormat="0" applyAlignment="0" applyProtection="0">
      <alignment vertical="center"/>
    </xf>
    <xf numFmtId="0" fontId="118" fillId="16" borderId="48" applyNumberFormat="0" applyAlignment="0" applyProtection="0">
      <alignment vertical="center"/>
    </xf>
    <xf numFmtId="0" fontId="118" fillId="16" borderId="48" applyNumberFormat="0" applyAlignment="0" applyProtection="0">
      <alignment vertical="center"/>
    </xf>
    <xf numFmtId="0" fontId="118" fillId="16" borderId="48" applyNumberFormat="0" applyAlignment="0" applyProtection="0">
      <alignment vertical="center"/>
    </xf>
    <xf numFmtId="0" fontId="118" fillId="16" borderId="48" applyNumberFormat="0" applyAlignment="0" applyProtection="0">
      <alignment vertical="center"/>
    </xf>
    <xf numFmtId="0" fontId="118" fillId="16" borderId="48" applyNumberFormat="0" applyAlignment="0" applyProtection="0">
      <alignment vertical="center"/>
    </xf>
    <xf numFmtId="0" fontId="125" fillId="0" borderId="0" applyNumberFormat="0" applyFill="0" applyBorder="0" applyAlignment="0" applyProtection="0">
      <alignment vertical="center"/>
    </xf>
    <xf numFmtId="0" fontId="125" fillId="0" borderId="0" applyNumberFormat="0" applyFill="0" applyBorder="0" applyAlignment="0" applyProtection="0">
      <alignment vertical="center"/>
    </xf>
    <xf numFmtId="0" fontId="125" fillId="0" borderId="0" applyNumberFormat="0" applyFill="0" applyBorder="0" applyAlignment="0" applyProtection="0">
      <alignment vertical="center"/>
    </xf>
    <xf numFmtId="0" fontId="125" fillId="0" borderId="0" applyNumberFormat="0" applyFill="0" applyBorder="0" applyAlignment="0" applyProtection="0">
      <alignment vertical="center"/>
    </xf>
    <xf numFmtId="0" fontId="125" fillId="0" borderId="0" applyNumberFormat="0" applyFill="0" applyBorder="0" applyAlignment="0" applyProtection="0">
      <alignment vertical="center"/>
    </xf>
    <xf numFmtId="0" fontId="125" fillId="0" borderId="0" applyNumberFormat="0" applyFill="0" applyBorder="0" applyAlignment="0" applyProtection="0">
      <alignment vertical="center"/>
    </xf>
    <xf numFmtId="0" fontId="125" fillId="0" borderId="0" applyNumberFormat="0" applyFill="0" applyBorder="0" applyAlignment="0" applyProtection="0">
      <alignment vertical="center"/>
    </xf>
    <xf numFmtId="0" fontId="125" fillId="0" borderId="0" applyNumberFormat="0" applyFill="0" applyBorder="0" applyAlignment="0" applyProtection="0">
      <alignment vertical="center"/>
    </xf>
    <xf numFmtId="0" fontId="125" fillId="0" borderId="0" applyNumberFormat="0" applyFill="0" applyBorder="0" applyAlignment="0" applyProtection="0">
      <alignment vertical="center"/>
    </xf>
    <xf numFmtId="0" fontId="125" fillId="0" borderId="0" applyNumberFormat="0" applyFill="0" applyBorder="0" applyAlignment="0" applyProtection="0">
      <alignment vertical="center"/>
    </xf>
    <xf numFmtId="0" fontId="125" fillId="0" borderId="0" applyNumberFormat="0" applyFill="0" applyBorder="0" applyAlignment="0" applyProtection="0">
      <alignment vertical="center"/>
    </xf>
    <xf numFmtId="0" fontId="125" fillId="0" borderId="0" applyNumberFormat="0" applyFill="0" applyBorder="0" applyAlignment="0" applyProtection="0">
      <alignment vertical="center"/>
    </xf>
    <xf numFmtId="0" fontId="125" fillId="0" borderId="0" applyNumberFormat="0" applyFill="0" applyBorder="0" applyAlignment="0" applyProtection="0">
      <alignment vertical="center"/>
    </xf>
    <xf numFmtId="0" fontId="65" fillId="0" borderId="25" applyNumberFormat="0" applyFill="0" applyProtection="0">
      <alignment horizontal="left" vertical="center"/>
    </xf>
    <xf numFmtId="0" fontId="65" fillId="0" borderId="25" applyNumberFormat="0" applyFill="0" applyProtection="0">
      <alignment horizontal="left" vertical="center"/>
    </xf>
    <xf numFmtId="0" fontId="65" fillId="0" borderId="25" applyNumberFormat="0" applyFill="0" applyProtection="0">
      <alignment horizontal="left" vertical="center"/>
    </xf>
    <xf numFmtId="0" fontId="65" fillId="0" borderId="25" applyNumberFormat="0" applyFill="0" applyProtection="0">
      <alignment horizontal="left" vertical="center"/>
    </xf>
    <xf numFmtId="0" fontId="65" fillId="0" borderId="25" applyNumberFormat="0" applyFill="0" applyProtection="0">
      <alignment horizontal="left" vertical="center"/>
    </xf>
    <xf numFmtId="0" fontId="65" fillId="0" borderId="25" applyNumberFormat="0" applyFill="0" applyProtection="0">
      <alignment horizontal="left" vertical="center"/>
    </xf>
    <xf numFmtId="0" fontId="65" fillId="0" borderId="25" applyNumberFormat="0" applyFill="0" applyProtection="0">
      <alignment horizontal="left" vertical="center"/>
    </xf>
    <xf numFmtId="0" fontId="65" fillId="0" borderId="25" applyNumberFormat="0" applyFill="0" applyProtection="0">
      <alignment horizontal="lef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70" fillId="0" borderId="27" applyNumberFormat="0" applyFill="0" applyAlignment="0" applyProtection="0">
      <alignment vertical="center"/>
    </xf>
    <xf numFmtId="0" fontId="70" fillId="0" borderId="27" applyNumberFormat="0" applyFill="0" applyAlignment="0" applyProtection="0">
      <alignment vertical="center"/>
    </xf>
    <xf numFmtId="0" fontId="70" fillId="0" borderId="27" applyNumberFormat="0" applyFill="0" applyAlignment="0" applyProtection="0">
      <alignment vertical="center"/>
    </xf>
    <xf numFmtId="0" fontId="70" fillId="0" borderId="27" applyNumberFormat="0" applyFill="0" applyAlignment="0" applyProtection="0">
      <alignment vertical="center"/>
    </xf>
    <xf numFmtId="0" fontId="70" fillId="0" borderId="27" applyNumberFormat="0" applyFill="0" applyAlignment="0" applyProtection="0">
      <alignment vertical="center"/>
    </xf>
    <xf numFmtId="0" fontId="70" fillId="0" borderId="27" applyNumberFormat="0" applyFill="0" applyAlignment="0" applyProtection="0">
      <alignment vertical="center"/>
    </xf>
    <xf numFmtId="0" fontId="70" fillId="0" borderId="27" applyNumberFormat="0" applyFill="0" applyAlignment="0" applyProtection="0">
      <alignment vertical="center"/>
    </xf>
    <xf numFmtId="0" fontId="70" fillId="0" borderId="27" applyNumberFormat="0" applyFill="0" applyAlignment="0" applyProtection="0">
      <alignment vertical="center"/>
    </xf>
    <xf numFmtId="0" fontId="70" fillId="0" borderId="27" applyNumberFormat="0" applyFill="0" applyAlignment="0" applyProtection="0">
      <alignment vertical="center"/>
    </xf>
    <xf numFmtId="0" fontId="70" fillId="0" borderId="27" applyNumberFormat="0" applyFill="0" applyAlignment="0" applyProtection="0">
      <alignment vertical="center"/>
    </xf>
    <xf numFmtId="0" fontId="70" fillId="0" borderId="27" applyNumberFormat="0" applyFill="0" applyAlignment="0" applyProtection="0">
      <alignment vertical="center"/>
    </xf>
    <xf numFmtId="0" fontId="70" fillId="0" borderId="27" applyNumberFormat="0" applyFill="0" applyAlignment="0" applyProtection="0">
      <alignment vertical="center"/>
    </xf>
    <xf numFmtId="0" fontId="70" fillId="0" borderId="27" applyNumberFormat="0" applyFill="0" applyAlignment="0" applyProtection="0">
      <alignment vertical="center"/>
    </xf>
    <xf numFmtId="0" fontId="101" fillId="0" borderId="0">
      <alignment vertical="center"/>
    </xf>
    <xf numFmtId="0" fontId="93" fillId="14" borderId="26" applyNumberFormat="0" applyAlignment="0" applyProtection="0">
      <alignment vertical="center"/>
    </xf>
    <xf numFmtId="182" fontId="0" fillId="0" borderId="0" applyFont="0" applyFill="0" applyBorder="0" applyAlignment="0" applyProtection="0">
      <alignment vertical="center"/>
    </xf>
    <xf numFmtId="41"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179" fontId="0" fillId="0" borderId="0" applyFont="0" applyFill="0" applyBorder="0" applyAlignment="0" applyProtection="0">
      <alignment vertical="center"/>
    </xf>
    <xf numFmtId="43" fontId="0" fillId="0" borderId="0" applyFont="0" applyFill="0" applyBorder="0" applyAlignment="0" applyProtection="0">
      <alignment vertical="center"/>
    </xf>
    <xf numFmtId="179"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0" fontId="66" fillId="67" borderId="0" applyNumberFormat="0" applyBorder="0" applyAlignment="0" applyProtection="0">
      <alignment vertical="center"/>
    </xf>
    <xf numFmtId="0" fontId="66" fillId="67" borderId="0" applyNumberFormat="0" applyBorder="0" applyAlignment="0" applyProtection="0">
      <alignment vertical="center"/>
    </xf>
    <xf numFmtId="0" fontId="66" fillId="61" borderId="0" applyNumberFormat="0" applyBorder="0" applyAlignment="0" applyProtection="0">
      <alignment vertical="center"/>
    </xf>
    <xf numFmtId="0" fontId="66" fillId="11" borderId="0" applyNumberFormat="0" applyBorder="0" applyAlignment="0" applyProtection="0">
      <alignment vertical="center"/>
    </xf>
    <xf numFmtId="0" fontId="66" fillId="11" borderId="0" applyNumberFormat="0" applyBorder="0" applyAlignment="0" applyProtection="0">
      <alignment vertical="center"/>
    </xf>
    <xf numFmtId="0" fontId="63" fillId="58" borderId="0" applyNumberFormat="0" applyBorder="0" applyAlignment="0" applyProtection="0">
      <alignment vertical="center"/>
    </xf>
    <xf numFmtId="0" fontId="63" fillId="58" borderId="0" applyNumberFormat="0" applyBorder="0" applyAlignment="0" applyProtection="0">
      <alignment vertical="center"/>
    </xf>
    <xf numFmtId="0" fontId="63" fillId="58" borderId="0" applyNumberFormat="0" applyBorder="0" applyAlignment="0" applyProtection="0">
      <alignment vertical="center"/>
    </xf>
    <xf numFmtId="0" fontId="63" fillId="66" borderId="0" applyNumberFormat="0" applyBorder="0" applyAlignment="0" applyProtection="0">
      <alignment vertical="center"/>
    </xf>
    <xf numFmtId="0" fontId="63" fillId="66" borderId="0" applyNumberFormat="0" applyBorder="0" applyAlignment="0" applyProtection="0">
      <alignment vertical="center"/>
    </xf>
    <xf numFmtId="0" fontId="63" fillId="60" borderId="0" applyNumberFormat="0" applyBorder="0" applyAlignment="0" applyProtection="0">
      <alignment vertical="center"/>
    </xf>
    <xf numFmtId="0" fontId="63" fillId="60" borderId="0" applyNumberFormat="0" applyBorder="0" applyAlignment="0" applyProtection="0">
      <alignment vertical="center"/>
    </xf>
    <xf numFmtId="0" fontId="63" fillId="13" borderId="0" applyNumberFormat="0" applyBorder="0" applyAlignment="0" applyProtection="0">
      <alignment vertical="center"/>
    </xf>
    <xf numFmtId="0" fontId="63" fillId="36" borderId="0" applyNumberFormat="0" applyBorder="0" applyAlignment="0" applyProtection="0">
      <alignment vertical="center"/>
    </xf>
    <xf numFmtId="0" fontId="63" fillId="36" borderId="0" applyNumberFormat="0" applyBorder="0" applyAlignment="0" applyProtection="0">
      <alignment vertical="center"/>
    </xf>
    <xf numFmtId="0" fontId="63" fillId="36" borderId="0" applyNumberFormat="0" applyBorder="0" applyAlignment="0" applyProtection="0">
      <alignment vertical="center"/>
    </xf>
    <xf numFmtId="0" fontId="63" fillId="36" borderId="0" applyNumberFormat="0" applyBorder="0" applyAlignment="0" applyProtection="0">
      <alignment vertical="center"/>
    </xf>
    <xf numFmtId="0" fontId="63" fillId="68" borderId="0" applyNumberFormat="0" applyBorder="0" applyAlignment="0" applyProtection="0">
      <alignment vertical="center"/>
    </xf>
    <xf numFmtId="0" fontId="63" fillId="68" borderId="0" applyNumberFormat="0" applyBorder="0" applyAlignment="0" applyProtection="0">
      <alignment vertical="center"/>
    </xf>
    <xf numFmtId="0" fontId="63" fillId="68" borderId="0" applyNumberFormat="0" applyBorder="0" applyAlignment="0" applyProtection="0">
      <alignment vertical="center"/>
    </xf>
    <xf numFmtId="0" fontId="63" fillId="68" borderId="0" applyNumberFormat="0" applyBorder="0" applyAlignment="0" applyProtection="0">
      <alignment vertical="center"/>
    </xf>
    <xf numFmtId="0" fontId="63" fillId="34" borderId="0" applyNumberFormat="0" applyBorder="0" applyAlignment="0" applyProtection="0">
      <alignment vertical="center"/>
    </xf>
    <xf numFmtId="0" fontId="63" fillId="34" borderId="0" applyNumberFormat="0" applyBorder="0" applyAlignment="0" applyProtection="0">
      <alignment vertical="center"/>
    </xf>
    <xf numFmtId="0" fontId="63" fillId="7" borderId="0" applyNumberFormat="0" applyBorder="0" applyAlignment="0" applyProtection="0">
      <alignment vertical="center"/>
    </xf>
    <xf numFmtId="0" fontId="63" fillId="6" borderId="0" applyNumberFormat="0" applyBorder="0" applyAlignment="0" applyProtection="0">
      <alignment vertical="center"/>
    </xf>
    <xf numFmtId="0" fontId="63" fillId="6" borderId="0" applyNumberFormat="0" applyBorder="0" applyAlignment="0" applyProtection="0">
      <alignment vertical="center"/>
    </xf>
    <xf numFmtId="0" fontId="63" fillId="6" borderId="0" applyNumberFormat="0" applyBorder="0" applyAlignment="0" applyProtection="0">
      <alignment vertical="center"/>
    </xf>
    <xf numFmtId="0" fontId="63" fillId="6" borderId="0" applyNumberFormat="0" applyBorder="0" applyAlignment="0" applyProtection="0">
      <alignment vertical="center"/>
    </xf>
    <xf numFmtId="0" fontId="63" fillId="6" borderId="0" applyNumberFormat="0" applyBorder="0" applyAlignment="0" applyProtection="0">
      <alignment vertical="center"/>
    </xf>
    <xf numFmtId="0" fontId="63" fillId="6" borderId="0" applyNumberFormat="0" applyBorder="0" applyAlignment="0" applyProtection="0">
      <alignment vertical="center"/>
    </xf>
    <xf numFmtId="0" fontId="63" fillId="8" borderId="0" applyNumberFormat="0" applyBorder="0" applyAlignment="0" applyProtection="0">
      <alignment vertical="center"/>
    </xf>
    <xf numFmtId="0" fontId="63" fillId="8" borderId="0" applyNumberFormat="0" applyBorder="0" applyAlignment="0" applyProtection="0">
      <alignment vertical="center"/>
    </xf>
    <xf numFmtId="188" fontId="69" fillId="0" borderId="25" applyFill="0" applyProtection="0">
      <alignment horizontal="right" vertical="center"/>
    </xf>
    <xf numFmtId="188" fontId="69" fillId="0" borderId="25" applyFill="0" applyProtection="0">
      <alignment horizontal="right" vertical="center"/>
    </xf>
    <xf numFmtId="188" fontId="69" fillId="0" borderId="25" applyFill="0" applyProtection="0">
      <alignment horizontal="right" vertical="center"/>
    </xf>
    <xf numFmtId="188" fontId="69" fillId="0" borderId="25" applyFill="0" applyProtection="0">
      <alignment horizontal="right" vertical="center"/>
    </xf>
    <xf numFmtId="188" fontId="69" fillId="0" borderId="25" applyFill="0" applyProtection="0">
      <alignment horizontal="right" vertical="center"/>
    </xf>
    <xf numFmtId="188" fontId="69" fillId="0" borderId="25" applyFill="0" applyProtection="0">
      <alignment horizontal="right" vertical="center"/>
    </xf>
    <xf numFmtId="188" fontId="69" fillId="0" borderId="25" applyFill="0" applyProtection="0">
      <alignment horizontal="right" vertical="center"/>
    </xf>
    <xf numFmtId="0" fontId="69" fillId="0" borderId="9" applyNumberFormat="0" applyFill="0" applyProtection="0">
      <alignment horizontal="left" vertical="center"/>
    </xf>
    <xf numFmtId="0" fontId="69" fillId="0" borderId="9" applyNumberFormat="0" applyFill="0" applyProtection="0">
      <alignment horizontal="left" vertical="center"/>
    </xf>
    <xf numFmtId="0" fontId="69" fillId="0" borderId="9" applyNumberFormat="0" applyFill="0" applyProtection="0">
      <alignment horizontal="left" vertical="center"/>
    </xf>
    <xf numFmtId="0" fontId="69" fillId="0" borderId="9" applyNumberFormat="0" applyFill="0" applyProtection="0">
      <alignment horizontal="left" vertical="center"/>
    </xf>
    <xf numFmtId="0" fontId="69" fillId="0" borderId="9" applyNumberFormat="0" applyFill="0" applyProtection="0">
      <alignment horizontal="left" vertical="center"/>
    </xf>
    <xf numFmtId="0" fontId="69" fillId="0" borderId="9" applyNumberFormat="0" applyFill="0" applyProtection="0">
      <alignment horizontal="left" vertical="center"/>
    </xf>
    <xf numFmtId="0" fontId="85" fillId="32" borderId="0" applyNumberFormat="0" applyBorder="0" applyAlignment="0" applyProtection="0">
      <alignment vertical="center"/>
    </xf>
    <xf numFmtId="0" fontId="85" fillId="32" borderId="0" applyNumberFormat="0" applyBorder="0" applyAlignment="0" applyProtection="0">
      <alignment vertical="center"/>
    </xf>
    <xf numFmtId="0" fontId="85" fillId="32" borderId="0" applyNumberFormat="0" applyBorder="0" applyAlignment="0" applyProtection="0">
      <alignment vertical="center"/>
    </xf>
    <xf numFmtId="0" fontId="85" fillId="32" borderId="0" applyNumberFormat="0" applyBorder="0" applyAlignment="0" applyProtection="0">
      <alignment vertical="center"/>
    </xf>
    <xf numFmtId="0" fontId="85" fillId="32" borderId="0" applyNumberFormat="0" applyBorder="0" applyAlignment="0" applyProtection="0">
      <alignment vertical="center"/>
    </xf>
    <xf numFmtId="0" fontId="85" fillId="32" borderId="0" applyNumberFormat="0" applyBorder="0" applyAlignment="0" applyProtection="0">
      <alignment vertical="center"/>
    </xf>
    <xf numFmtId="0" fontId="85" fillId="32" borderId="0" applyNumberFormat="0" applyBorder="0" applyAlignment="0" applyProtection="0">
      <alignment vertical="center"/>
    </xf>
    <xf numFmtId="0" fontId="85" fillId="32" borderId="0" applyNumberFormat="0" applyBorder="0" applyAlignment="0" applyProtection="0">
      <alignment vertical="center"/>
    </xf>
    <xf numFmtId="0" fontId="85" fillId="32" borderId="0" applyNumberFormat="0" applyBorder="0" applyAlignment="0" applyProtection="0">
      <alignment vertical="center"/>
    </xf>
    <xf numFmtId="0" fontId="85" fillId="32" borderId="0" applyNumberFormat="0" applyBorder="0" applyAlignment="0" applyProtection="0">
      <alignment vertical="center"/>
    </xf>
    <xf numFmtId="0" fontId="85" fillId="32" borderId="0" applyNumberFormat="0" applyBorder="0" applyAlignment="0" applyProtection="0">
      <alignment vertical="center"/>
    </xf>
    <xf numFmtId="0" fontId="85" fillId="32" borderId="0" applyNumberFormat="0" applyBorder="0" applyAlignment="0" applyProtection="0">
      <alignment vertical="center"/>
    </xf>
    <xf numFmtId="0" fontId="85" fillId="32" borderId="0" applyNumberFormat="0" applyBorder="0" applyAlignment="0" applyProtection="0">
      <alignment vertical="center"/>
    </xf>
    <xf numFmtId="0" fontId="85" fillId="32" borderId="0" applyNumberFormat="0" applyBorder="0" applyAlignment="0" applyProtection="0">
      <alignment vertical="center"/>
    </xf>
    <xf numFmtId="0" fontId="85" fillId="32" borderId="0" applyNumberFormat="0" applyBorder="0" applyAlignment="0" applyProtection="0">
      <alignment vertical="center"/>
    </xf>
    <xf numFmtId="0" fontId="85" fillId="32" borderId="0" applyNumberFormat="0" applyBorder="0" applyAlignment="0" applyProtection="0">
      <alignment vertical="center"/>
    </xf>
    <xf numFmtId="0" fontId="85" fillId="32" borderId="0" applyNumberFormat="0" applyBorder="0" applyAlignment="0" applyProtection="0">
      <alignment vertical="center"/>
    </xf>
    <xf numFmtId="0" fontId="85" fillId="32" borderId="0" applyNumberFormat="0" applyBorder="0" applyAlignment="0" applyProtection="0">
      <alignment vertical="center"/>
    </xf>
    <xf numFmtId="0" fontId="92" fillId="9" borderId="37" applyNumberFormat="0" applyAlignment="0" applyProtection="0">
      <alignment vertical="center"/>
    </xf>
    <xf numFmtId="0" fontId="92" fillId="9" borderId="37" applyNumberFormat="0" applyAlignment="0" applyProtection="0">
      <alignment vertical="center"/>
    </xf>
    <xf numFmtId="0" fontId="92" fillId="9" borderId="37" applyNumberFormat="0" applyAlignment="0" applyProtection="0">
      <alignment vertical="center"/>
    </xf>
    <xf numFmtId="0" fontId="92" fillId="9" borderId="37" applyNumberFormat="0" applyAlignment="0" applyProtection="0">
      <alignment vertical="center"/>
    </xf>
    <xf numFmtId="0" fontId="92" fillId="9" borderId="37" applyNumberFormat="0" applyAlignment="0" applyProtection="0">
      <alignment vertical="center"/>
    </xf>
    <xf numFmtId="0" fontId="92" fillId="9" borderId="37" applyNumberFormat="0" applyAlignment="0" applyProtection="0">
      <alignment vertical="center"/>
    </xf>
    <xf numFmtId="0" fontId="92" fillId="9" borderId="37" applyNumberFormat="0" applyAlignment="0" applyProtection="0">
      <alignment vertical="center"/>
    </xf>
    <xf numFmtId="0" fontId="92" fillId="9" borderId="37" applyNumberFormat="0" applyAlignment="0" applyProtection="0">
      <alignment vertical="center"/>
    </xf>
    <xf numFmtId="0" fontId="92" fillId="9" borderId="37" applyNumberFormat="0" applyAlignment="0" applyProtection="0">
      <alignment vertical="center"/>
    </xf>
    <xf numFmtId="0" fontId="92" fillId="9" borderId="37" applyNumberFormat="0" applyAlignment="0" applyProtection="0">
      <alignment vertical="center"/>
    </xf>
    <xf numFmtId="0" fontId="92" fillId="9" borderId="37" applyNumberFormat="0" applyAlignment="0" applyProtection="0">
      <alignment vertical="center"/>
    </xf>
    <xf numFmtId="0" fontId="92" fillId="9" borderId="37" applyNumberFormat="0" applyAlignment="0" applyProtection="0">
      <alignment vertical="center"/>
    </xf>
    <xf numFmtId="0" fontId="92" fillId="9" borderId="37" applyNumberFormat="0" applyAlignment="0" applyProtection="0">
      <alignment vertical="center"/>
    </xf>
    <xf numFmtId="0" fontId="92" fillId="9" borderId="37" applyNumberFormat="0" applyAlignment="0" applyProtection="0">
      <alignment vertical="center"/>
    </xf>
    <xf numFmtId="0" fontId="93" fillId="14" borderId="26" applyNumberFormat="0" applyAlignment="0" applyProtection="0">
      <alignment vertical="center"/>
    </xf>
    <xf numFmtId="0" fontId="93" fillId="14" borderId="26" applyNumberFormat="0" applyAlignment="0" applyProtection="0">
      <alignment vertical="center"/>
    </xf>
    <xf numFmtId="0" fontId="93" fillId="14" borderId="26" applyNumberFormat="0" applyAlignment="0" applyProtection="0">
      <alignment vertical="center"/>
    </xf>
    <xf numFmtId="0" fontId="93" fillId="14" borderId="26" applyNumberFormat="0" applyAlignment="0" applyProtection="0">
      <alignment vertical="center"/>
    </xf>
    <xf numFmtId="0" fontId="93" fillId="14" borderId="26" applyNumberFormat="0" applyAlignment="0" applyProtection="0">
      <alignment vertical="center"/>
    </xf>
    <xf numFmtId="0" fontId="93" fillId="14" borderId="26" applyNumberFormat="0" applyAlignment="0" applyProtection="0">
      <alignment vertical="center"/>
    </xf>
    <xf numFmtId="0" fontId="93" fillId="14" borderId="26" applyNumberFormat="0" applyAlignment="0" applyProtection="0">
      <alignment vertical="center"/>
    </xf>
    <xf numFmtId="0" fontId="93" fillId="14" borderId="26" applyNumberFormat="0" applyAlignment="0" applyProtection="0">
      <alignment vertical="center"/>
    </xf>
    <xf numFmtId="0" fontId="93" fillId="14" borderId="26" applyNumberFormat="0" applyAlignment="0" applyProtection="0">
      <alignment vertical="center"/>
    </xf>
    <xf numFmtId="0" fontId="93" fillId="14" borderId="26" applyNumberFormat="0" applyAlignment="0" applyProtection="0">
      <alignment vertical="center"/>
    </xf>
    <xf numFmtId="0" fontId="93" fillId="14" borderId="26" applyNumberFormat="0" applyAlignment="0" applyProtection="0">
      <alignment vertical="center"/>
    </xf>
    <xf numFmtId="0" fontId="93" fillId="14" borderId="26" applyNumberFormat="0" applyAlignment="0" applyProtection="0">
      <alignment vertical="center"/>
    </xf>
    <xf numFmtId="1" fontId="69" fillId="0" borderId="25" applyFill="0" applyProtection="0">
      <alignment horizontal="center" vertical="center"/>
    </xf>
    <xf numFmtId="1" fontId="69" fillId="0" borderId="25" applyFill="0" applyProtection="0">
      <alignment horizontal="center" vertical="center"/>
    </xf>
    <xf numFmtId="1" fontId="69" fillId="0" borderId="25" applyFill="0" applyProtection="0">
      <alignment horizontal="center" vertical="center"/>
    </xf>
    <xf numFmtId="1" fontId="69" fillId="0" borderId="25" applyFill="0" applyProtection="0">
      <alignment horizontal="center" vertical="center"/>
    </xf>
    <xf numFmtId="1" fontId="69" fillId="0" borderId="25" applyFill="0" applyProtection="0">
      <alignment horizontal="center" vertical="center"/>
    </xf>
    <xf numFmtId="0" fontId="130" fillId="0" borderId="0">
      <alignment vertical="center"/>
    </xf>
    <xf numFmtId="0" fontId="87" fillId="0" borderId="0">
      <alignment vertical="center"/>
    </xf>
    <xf numFmtId="43"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5" borderId="33" applyNumberFormat="0" applyFont="0" applyAlignment="0" applyProtection="0">
      <alignment vertical="center"/>
    </xf>
    <xf numFmtId="0" fontId="0" fillId="5" borderId="33" applyNumberFormat="0" applyFont="0" applyAlignment="0" applyProtection="0">
      <alignment vertical="center"/>
    </xf>
    <xf numFmtId="0" fontId="0" fillId="5" borderId="33" applyNumberFormat="0" applyFont="0" applyAlignment="0" applyProtection="0">
      <alignment vertical="center"/>
    </xf>
    <xf numFmtId="0" fontId="0" fillId="5" borderId="33" applyNumberFormat="0" applyFont="0" applyAlignment="0" applyProtection="0">
      <alignment vertical="center"/>
    </xf>
    <xf numFmtId="0" fontId="0" fillId="5" borderId="33" applyNumberFormat="0" applyFont="0" applyAlignment="0" applyProtection="0">
      <alignment vertical="center"/>
    </xf>
    <xf numFmtId="0" fontId="0" fillId="5" borderId="33" applyNumberFormat="0" applyFont="0" applyAlignment="0" applyProtection="0">
      <alignment vertical="center"/>
    </xf>
    <xf numFmtId="0" fontId="0" fillId="5" borderId="33" applyNumberFormat="0" applyFont="0" applyAlignment="0" applyProtection="0">
      <alignment vertical="center"/>
    </xf>
    <xf numFmtId="0" fontId="0" fillId="5" borderId="33" applyNumberFormat="0" applyFont="0" applyAlignment="0" applyProtection="0">
      <alignment vertical="center"/>
    </xf>
    <xf numFmtId="0" fontId="0" fillId="5" borderId="33" applyNumberFormat="0" applyFont="0" applyAlignment="0" applyProtection="0">
      <alignment vertical="center"/>
    </xf>
    <xf numFmtId="0" fontId="0" fillId="5" borderId="33" applyNumberFormat="0" applyFont="0" applyAlignment="0" applyProtection="0">
      <alignment vertical="center"/>
    </xf>
    <xf numFmtId="0" fontId="0" fillId="5" borderId="33" applyNumberFormat="0" applyFont="0" applyAlignment="0" applyProtection="0">
      <alignment vertical="center"/>
    </xf>
    <xf numFmtId="0" fontId="0" fillId="5" borderId="33" applyNumberFormat="0" applyFont="0" applyAlignment="0" applyProtection="0">
      <alignment vertical="center"/>
    </xf>
    <xf numFmtId="0" fontId="0" fillId="5" borderId="33" applyNumberFormat="0" applyFont="0" applyAlignment="0" applyProtection="0">
      <alignment vertical="center"/>
    </xf>
    <xf numFmtId="0" fontId="0" fillId="5" borderId="33" applyNumberFormat="0" applyFont="0" applyAlignment="0" applyProtection="0">
      <alignment vertical="center"/>
    </xf>
  </cellStyleXfs>
  <cellXfs count="451">
    <xf numFmtId="0" fontId="0" fillId="0" borderId="0" xfId="0" applyAlignment="1"/>
    <xf numFmtId="0" fontId="1" fillId="0" borderId="0" xfId="0" applyFont="1" applyFill="1" applyBorder="1" applyAlignment="1">
      <alignment vertical="center"/>
    </xf>
    <xf numFmtId="0" fontId="2" fillId="0" borderId="0" xfId="1010" applyFont="1" applyFill="1" applyBorder="1" applyAlignment="1">
      <alignment horizontal="center" vertical="center"/>
    </xf>
    <xf numFmtId="0" fontId="3" fillId="0" borderId="1" xfId="1010"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1010" applyFont="1" applyFill="1" applyBorder="1" applyAlignment="1">
      <alignment horizontal="center" vertical="center" wrapText="1"/>
    </xf>
    <xf numFmtId="0" fontId="1" fillId="0" borderId="1" xfId="0" applyFont="1" applyFill="1" applyBorder="1" applyAlignment="1">
      <alignment vertical="center" wrapText="1"/>
    </xf>
    <xf numFmtId="0" fontId="5" fillId="0" borderId="1" xfId="1010" applyFont="1" applyFill="1" applyBorder="1" applyAlignment="1">
      <alignment horizontal="center" vertical="center"/>
    </xf>
    <xf numFmtId="0" fontId="1" fillId="0" borderId="1" xfId="0" applyFont="1" applyFill="1" applyBorder="1" applyAlignment="1">
      <alignment vertical="center"/>
    </xf>
    <xf numFmtId="0" fontId="6" fillId="0" borderId="0" xfId="224" applyFont="1" applyFill="1" applyBorder="1" applyAlignment="1">
      <alignment vertical="center"/>
    </xf>
    <xf numFmtId="0" fontId="7" fillId="0" borderId="0" xfId="492" applyFont="1" applyFill="1" applyBorder="1" applyAlignment="1" applyProtection="1">
      <alignment vertical="top"/>
      <protection locked="0"/>
    </xf>
    <xf numFmtId="0" fontId="8" fillId="0" borderId="0" xfId="492" applyFont="1" applyFill="1" applyBorder="1" applyAlignment="1" applyProtection="1">
      <alignment vertical="top"/>
      <protection locked="0"/>
    </xf>
    <xf numFmtId="0" fontId="9" fillId="0" borderId="0" xfId="224" applyFont="1" applyFill="1" applyBorder="1" applyAlignment="1">
      <alignment vertical="center"/>
    </xf>
    <xf numFmtId="0" fontId="10" fillId="0" borderId="0" xfId="224" applyNumberFormat="1" applyFont="1" applyFill="1" applyBorder="1" applyAlignment="1" applyProtection="1">
      <alignment horizontal="right" vertical="center"/>
    </xf>
    <xf numFmtId="0" fontId="11" fillId="0" borderId="0" xfId="224" applyNumberFormat="1" applyFont="1" applyFill="1" applyBorder="1" applyAlignment="1" applyProtection="1">
      <alignment horizontal="center" vertical="center"/>
    </xf>
    <xf numFmtId="0" fontId="0" fillId="0" borderId="0" xfId="224" applyNumberFormat="1" applyFont="1" applyFill="1" applyBorder="1" applyAlignment="1" applyProtection="1">
      <alignment horizontal="left" vertical="center"/>
    </xf>
    <xf numFmtId="0" fontId="12" fillId="0" borderId="1" xfId="897" applyFont="1" applyFill="1" applyBorder="1" applyAlignment="1">
      <alignment horizontal="center" vertical="center" wrapText="1"/>
    </xf>
    <xf numFmtId="0" fontId="13" fillId="0" borderId="1" xfId="897" applyFont="1" applyFill="1" applyBorder="1" applyAlignment="1">
      <alignment horizontal="center" vertical="center" wrapText="1"/>
    </xf>
    <xf numFmtId="0" fontId="14" fillId="0" borderId="2" xfId="492" applyFont="1" applyFill="1" applyBorder="1" applyAlignment="1" applyProtection="1">
      <alignment vertical="center" wrapText="1"/>
    </xf>
    <xf numFmtId="0" fontId="15" fillId="0" borderId="2" xfId="492" applyFont="1" applyFill="1" applyBorder="1" applyAlignment="1" applyProtection="1">
      <alignment vertical="center"/>
    </xf>
    <xf numFmtId="0" fontId="14" fillId="0" borderId="3" xfId="492" applyFont="1" applyFill="1" applyBorder="1" applyAlignment="1" applyProtection="1">
      <alignment vertical="center" wrapText="1"/>
    </xf>
    <xf numFmtId="0" fontId="14" fillId="0" borderId="3" xfId="492" applyFont="1" applyFill="1" applyBorder="1" applyAlignment="1" applyProtection="1">
      <alignment horizontal="left" vertical="center" wrapText="1" indent="1"/>
    </xf>
    <xf numFmtId="0" fontId="14" fillId="0" borderId="2" xfId="492" applyFont="1" applyFill="1" applyBorder="1" applyAlignment="1" applyProtection="1">
      <alignment horizontal="center" vertical="center" wrapText="1"/>
    </xf>
    <xf numFmtId="0" fontId="7" fillId="0" borderId="2" xfId="492" applyFont="1" applyFill="1" applyBorder="1" applyAlignment="1" applyProtection="1">
      <alignment horizontal="left" vertical="center" wrapText="1" indent="1"/>
    </xf>
    <xf numFmtId="0" fontId="7" fillId="0" borderId="2" xfId="492" applyFont="1" applyFill="1" applyBorder="1" applyAlignment="1" applyProtection="1">
      <alignment vertical="center" wrapText="1"/>
    </xf>
    <xf numFmtId="0" fontId="15" fillId="0" borderId="4" xfId="492" applyFont="1" applyFill="1" applyBorder="1" applyAlignment="1" applyProtection="1">
      <alignment vertical="center" wrapText="1"/>
    </xf>
    <xf numFmtId="0" fontId="15" fillId="0" borderId="4" xfId="492" applyFont="1" applyFill="1" applyBorder="1" applyAlignment="1" applyProtection="1">
      <alignment vertical="center"/>
    </xf>
    <xf numFmtId="0" fontId="15" fillId="0" borderId="5" xfId="492" applyFont="1" applyFill="1" applyBorder="1" applyAlignment="1" applyProtection="1">
      <alignment vertical="center" wrapText="1"/>
    </xf>
    <xf numFmtId="0" fontId="15" fillId="0" borderId="5" xfId="492" applyFont="1" applyFill="1" applyBorder="1" applyAlignment="1" applyProtection="1">
      <alignment vertical="center"/>
    </xf>
    <xf numFmtId="0" fontId="14" fillId="0" borderId="2" xfId="492" applyFont="1" applyFill="1" applyBorder="1" applyAlignment="1" applyProtection="1">
      <alignment horizontal="left" vertical="center" wrapText="1" indent="1"/>
    </xf>
    <xf numFmtId="0" fontId="14" fillId="0" borderId="3" xfId="492" applyFont="1" applyFill="1" applyBorder="1" applyAlignment="1" applyProtection="1">
      <alignment vertical="center"/>
    </xf>
    <xf numFmtId="0" fontId="16" fillId="0" borderId="2" xfId="492" applyFont="1" applyFill="1" applyBorder="1" applyAlignment="1" applyProtection="1">
      <alignment vertical="center" wrapText="1"/>
    </xf>
    <xf numFmtId="0" fontId="16" fillId="0" borderId="2" xfId="492" applyFont="1" applyFill="1" applyBorder="1" applyAlignment="1" applyProtection="1">
      <alignment horizontal="center" vertical="center" wrapText="1"/>
    </xf>
    <xf numFmtId="0" fontId="16" fillId="0" borderId="2" xfId="492" applyFont="1" applyFill="1" applyBorder="1" applyAlignment="1" applyProtection="1">
      <alignment horizontal="left" vertical="center" wrapText="1" indent="1"/>
    </xf>
    <xf numFmtId="0" fontId="8" fillId="0" borderId="2" xfId="492" applyFont="1" applyFill="1" applyBorder="1" applyAlignment="1" applyProtection="1">
      <alignment horizontal="left" vertical="center" wrapText="1" indent="1"/>
    </xf>
    <xf numFmtId="0" fontId="8" fillId="0" borderId="2" xfId="492" applyFont="1" applyFill="1" applyBorder="1" applyAlignment="1" applyProtection="1">
      <alignment vertical="center" wrapText="1"/>
    </xf>
    <xf numFmtId="0" fontId="17" fillId="0" borderId="3" xfId="492" applyFont="1" applyFill="1" applyBorder="1" applyAlignment="1" applyProtection="1">
      <alignment horizontal="center" vertical="center"/>
    </xf>
    <xf numFmtId="0" fontId="16" fillId="0" borderId="3" xfId="492" applyFont="1" applyFill="1" applyBorder="1" applyAlignment="1" applyProtection="1">
      <alignment horizontal="left" vertical="center" wrapText="1" indent="1"/>
    </xf>
    <xf numFmtId="0" fontId="18" fillId="0" borderId="4" xfId="492" applyFont="1" applyFill="1" applyBorder="1" applyAlignment="1" applyProtection="1">
      <alignment horizontal="center" vertical="center"/>
    </xf>
    <xf numFmtId="0" fontId="9" fillId="0" borderId="4" xfId="492" applyFont="1" applyFill="1" applyBorder="1" applyAlignment="1" applyProtection="1">
      <alignment vertical="center"/>
    </xf>
    <xf numFmtId="0" fontId="18" fillId="0" borderId="5" xfId="492" applyFont="1" applyFill="1" applyBorder="1" applyAlignment="1" applyProtection="1">
      <alignment horizontal="center" vertical="center"/>
    </xf>
    <xf numFmtId="0" fontId="9" fillId="0" borderId="5" xfId="492" applyFont="1" applyFill="1" applyBorder="1" applyAlignment="1" applyProtection="1">
      <alignment vertical="center"/>
    </xf>
    <xf numFmtId="0" fontId="16" fillId="0" borderId="3" xfId="492" applyFont="1" applyFill="1" applyBorder="1" applyAlignment="1" applyProtection="1">
      <alignment vertical="center"/>
    </xf>
    <xf numFmtId="0" fontId="8" fillId="0" borderId="3" xfId="492" applyFont="1" applyFill="1" applyBorder="1" applyAlignment="1" applyProtection="1">
      <alignment horizontal="left" vertical="center" wrapText="1" indent="1"/>
    </xf>
    <xf numFmtId="0" fontId="19" fillId="0" borderId="0" xfId="0" applyFont="1" applyFill="1" applyBorder="1" applyAlignment="1">
      <alignment vertical="center"/>
    </xf>
    <xf numFmtId="0" fontId="20" fillId="0" borderId="0" xfId="0" applyFont="1" applyFill="1" applyBorder="1" applyAlignment="1">
      <alignment vertical="center"/>
    </xf>
    <xf numFmtId="0" fontId="21" fillId="0" borderId="0" xfId="0" applyFont="1" applyFill="1" applyBorder="1" applyAlignment="1">
      <alignment vertical="center"/>
    </xf>
    <xf numFmtId="0" fontId="2" fillId="0" borderId="0" xfId="0" applyFont="1" applyFill="1" applyBorder="1" applyAlignment="1">
      <alignment horizontal="center" vertical="center"/>
    </xf>
    <xf numFmtId="0" fontId="22" fillId="0" borderId="0" xfId="0" applyFont="1" applyFill="1" applyBorder="1" applyAlignment="1">
      <alignment horizontal="center" vertical="center"/>
    </xf>
    <xf numFmtId="0" fontId="23" fillId="0" borderId="0" xfId="0" applyFont="1" applyFill="1" applyBorder="1" applyAlignment="1">
      <alignment horizontal="right" vertical="center"/>
    </xf>
    <xf numFmtId="0" fontId="24" fillId="0" borderId="0" xfId="0" applyFont="1" applyFill="1" applyBorder="1" applyAlignment="1">
      <alignment horizontal="right" vertical="center"/>
    </xf>
    <xf numFmtId="0" fontId="25" fillId="0" borderId="1" xfId="0" applyFont="1" applyFill="1" applyBorder="1" applyAlignment="1">
      <alignment horizontal="center" vertical="center"/>
    </xf>
    <xf numFmtId="0" fontId="25" fillId="0" borderId="1" xfId="0" applyFont="1" applyFill="1" applyBorder="1" applyAlignment="1">
      <alignment horizontal="center" vertical="center" wrapText="1"/>
    </xf>
    <xf numFmtId="0" fontId="26" fillId="0" borderId="1" xfId="0" applyFont="1" applyFill="1" applyBorder="1" applyAlignment="1">
      <alignment horizontal="center" vertical="center"/>
    </xf>
    <xf numFmtId="0" fontId="26" fillId="0" borderId="1" xfId="0" applyFont="1" applyFill="1" applyBorder="1" applyAlignment="1">
      <alignment horizontal="center" vertical="center" wrapText="1"/>
    </xf>
    <xf numFmtId="178" fontId="26" fillId="0" borderId="1" xfId="0" applyNumberFormat="1" applyFont="1" applyFill="1" applyBorder="1" applyAlignment="1">
      <alignment horizontal="left" vertical="center" wrapText="1"/>
    </xf>
    <xf numFmtId="178" fontId="26" fillId="0" borderId="1" xfId="0" applyNumberFormat="1" applyFont="1" applyFill="1" applyBorder="1" applyAlignment="1">
      <alignment horizontal="center" vertical="center" wrapText="1"/>
    </xf>
    <xf numFmtId="0" fontId="27" fillId="0" borderId="0" xfId="0" applyFont="1" applyFill="1" applyBorder="1" applyAlignment="1">
      <alignment horizontal="left" vertical="center" wrapText="1"/>
    </xf>
    <xf numFmtId="0" fontId="24" fillId="0" borderId="0" xfId="0" applyFont="1" applyFill="1" applyBorder="1" applyAlignment="1">
      <alignment horizontal="left" vertical="center"/>
    </xf>
    <xf numFmtId="0" fontId="26" fillId="0" borderId="0" xfId="0" applyFont="1" applyFill="1" applyBorder="1" applyAlignment="1">
      <alignment horizontal="right" vertical="center"/>
    </xf>
    <xf numFmtId="0" fontId="26" fillId="0" borderId="0" xfId="0" applyFont="1" applyFill="1" applyBorder="1" applyAlignment="1">
      <alignment horizontal="right" vertical="center" wrapText="1"/>
    </xf>
    <xf numFmtId="0" fontId="25" fillId="0" borderId="1" xfId="0" applyFont="1" applyFill="1" applyBorder="1" applyAlignment="1">
      <alignment vertical="center"/>
    </xf>
    <xf numFmtId="178" fontId="26" fillId="0" borderId="1" xfId="0" applyNumberFormat="1" applyFont="1" applyFill="1" applyBorder="1" applyAlignment="1">
      <alignment horizontal="right" vertical="center" wrapText="1"/>
    </xf>
    <xf numFmtId="0" fontId="26" fillId="0" borderId="1" xfId="0" applyFont="1" applyFill="1" applyBorder="1" applyAlignment="1">
      <alignment horizontal="left" vertical="center"/>
    </xf>
    <xf numFmtId="0" fontId="25" fillId="0" borderId="1" xfId="0" applyFont="1" applyFill="1" applyBorder="1" applyAlignment="1">
      <alignment horizontal="left" vertical="center"/>
    </xf>
    <xf numFmtId="0" fontId="28" fillId="0" borderId="0" xfId="0" applyFont="1" applyFill="1" applyBorder="1" applyAlignment="1">
      <alignment vertical="center"/>
    </xf>
    <xf numFmtId="0" fontId="29" fillId="0" borderId="0" xfId="0" applyFont="1" applyFill="1" applyBorder="1" applyAlignment="1">
      <alignment vertical="center"/>
    </xf>
    <xf numFmtId="0" fontId="24" fillId="0" borderId="0"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25" fillId="0" borderId="1" xfId="0" applyFont="1" applyFill="1" applyBorder="1" applyAlignment="1">
      <alignment horizontal="left" vertical="center" wrapText="1"/>
    </xf>
    <xf numFmtId="4" fontId="26" fillId="0" borderId="1" xfId="0" applyNumberFormat="1" applyFont="1" applyFill="1" applyBorder="1" applyAlignment="1">
      <alignment horizontal="right" vertical="center" wrapText="1"/>
    </xf>
    <xf numFmtId="0" fontId="26" fillId="0" borderId="1" xfId="0" applyFont="1" applyFill="1" applyBorder="1" applyAlignment="1">
      <alignment horizontal="left" vertical="center" wrapText="1"/>
    </xf>
    <xf numFmtId="0" fontId="27" fillId="0" borderId="0" xfId="0" applyFont="1" applyFill="1" applyBorder="1" applyAlignment="1">
      <alignment vertical="center" wrapText="1"/>
    </xf>
    <xf numFmtId="0" fontId="24" fillId="0" borderId="0" xfId="0" applyFont="1" applyFill="1" applyBorder="1" applyAlignment="1">
      <alignment vertical="center" wrapText="1"/>
    </xf>
    <xf numFmtId="0" fontId="26" fillId="0" borderId="0" xfId="0" applyFont="1" applyFill="1" applyBorder="1" applyAlignment="1">
      <alignment vertical="center" wrapText="1"/>
    </xf>
    <xf numFmtId="0" fontId="26" fillId="0" borderId="1" xfId="0" applyFont="1" applyFill="1" applyBorder="1" applyAlignment="1">
      <alignment vertical="center" wrapText="1"/>
    </xf>
    <xf numFmtId="4" fontId="26" fillId="0" borderId="1" xfId="0" applyNumberFormat="1" applyFont="1" applyFill="1" applyBorder="1" applyAlignment="1">
      <alignment vertical="center" wrapText="1"/>
    </xf>
    <xf numFmtId="0" fontId="29" fillId="0" borderId="0" xfId="0" applyFont="1" applyFill="1" applyBorder="1" applyAlignment="1">
      <alignment horizontal="left" vertical="center" wrapText="1"/>
    </xf>
    <xf numFmtId="0" fontId="29" fillId="0" borderId="0" xfId="0" applyFont="1" applyFill="1" applyBorder="1" applyAlignment="1">
      <alignment vertical="center" wrapText="1"/>
    </xf>
    <xf numFmtId="0" fontId="24" fillId="0" borderId="0" xfId="0" applyFont="1" applyFill="1" applyBorder="1" applyAlignment="1">
      <alignment horizontal="right" vertical="center" wrapText="1"/>
    </xf>
    <xf numFmtId="4" fontId="30" fillId="0" borderId="1" xfId="0" applyNumberFormat="1" applyFont="1" applyFill="1" applyBorder="1" applyAlignment="1">
      <alignment vertical="center" wrapText="1"/>
    </xf>
    <xf numFmtId="0" fontId="13" fillId="0" borderId="0" xfId="0" applyFont="1" applyFill="1" applyBorder="1" applyAlignment="1">
      <alignment vertical="center"/>
    </xf>
    <xf numFmtId="0" fontId="31" fillId="0" borderId="0" xfId="0" applyFont="1" applyFill="1" applyBorder="1" applyAlignment="1">
      <alignment vertical="center"/>
    </xf>
    <xf numFmtId="0" fontId="32" fillId="0" borderId="1" xfId="0" applyFont="1" applyFill="1" applyBorder="1" applyAlignment="1">
      <alignment horizontal="center" vertical="center" wrapText="1"/>
    </xf>
    <xf numFmtId="0" fontId="30" fillId="0" borderId="1" xfId="0" applyFont="1" applyFill="1" applyBorder="1" applyAlignment="1">
      <alignment vertical="center" wrapText="1"/>
    </xf>
    <xf numFmtId="4" fontId="33" fillId="0" borderId="1" xfId="0" applyNumberFormat="1" applyFont="1" applyFill="1" applyBorder="1" applyAlignment="1">
      <alignment vertical="center" wrapText="1"/>
    </xf>
    <xf numFmtId="0" fontId="30" fillId="0" borderId="1" xfId="0" applyFont="1" applyFill="1" applyBorder="1" applyAlignment="1">
      <alignment horizontal="left" vertical="center" wrapText="1"/>
    </xf>
    <xf numFmtId="0" fontId="34" fillId="0" borderId="0" xfId="0" applyFont="1" applyFill="1" applyBorder="1" applyAlignment="1">
      <alignment horizontal="left" vertical="center" wrapText="1"/>
    </xf>
    <xf numFmtId="0" fontId="34" fillId="0" borderId="0" xfId="0" applyFont="1" applyFill="1" applyBorder="1" applyAlignment="1">
      <alignment vertical="center" wrapText="1"/>
    </xf>
    <xf numFmtId="0" fontId="2" fillId="0" borderId="0" xfId="745" applyNumberFormat="1" applyFont="1" applyFill="1" applyAlignment="1" applyProtection="1">
      <alignment horizontal="center" vertical="center" wrapText="1"/>
    </xf>
    <xf numFmtId="0" fontId="32" fillId="0" borderId="1" xfId="0" applyFont="1" applyFill="1" applyBorder="1" applyAlignment="1">
      <alignment vertical="center" wrapText="1"/>
    </xf>
    <xf numFmtId="0" fontId="30" fillId="0" borderId="1" xfId="0" applyFont="1" applyFill="1" applyBorder="1" applyAlignment="1">
      <alignment horizontal="center" vertical="center" wrapText="1"/>
    </xf>
    <xf numFmtId="0" fontId="24" fillId="0" borderId="0" xfId="0" applyFont="1" applyFill="1" applyBorder="1" applyAlignment="1">
      <alignment horizontal="center" vertical="center" wrapText="1"/>
    </xf>
    <xf numFmtId="178" fontId="30" fillId="0" borderId="1" xfId="0" applyNumberFormat="1" applyFont="1" applyFill="1" applyBorder="1" applyAlignment="1">
      <alignment vertical="center" wrapText="1"/>
    </xf>
    <xf numFmtId="0" fontId="34" fillId="0" borderId="0" xfId="745" applyFill="1" applyAlignment="1"/>
    <xf numFmtId="0" fontId="34" fillId="0" borderId="0" xfId="745" applyFill="1" applyAlignment="1">
      <alignment horizontal="right" vertical="center"/>
    </xf>
    <xf numFmtId="0" fontId="2" fillId="0" borderId="0" xfId="745" applyNumberFormat="1" applyFont="1" applyFill="1" applyAlignment="1" applyProtection="1">
      <alignment horizontal="right" vertical="center" wrapText="1"/>
    </xf>
    <xf numFmtId="0" fontId="13" fillId="0" borderId="0" xfId="800" applyFont="1" applyFill="1" applyAlignment="1" applyProtection="1">
      <alignment horizontal="left" vertical="center"/>
    </xf>
    <xf numFmtId="181" fontId="35" fillId="0" borderId="0" xfId="800" applyNumberFormat="1" applyFont="1" applyFill="1" applyAlignment="1">
      <alignment horizontal="right" vertical="center"/>
    </xf>
    <xf numFmtId="0" fontId="35" fillId="0" borderId="0" xfId="800" applyFont="1" applyFill="1" applyAlignment="1">
      <alignment horizontal="right" vertical="center"/>
    </xf>
    <xf numFmtId="189" fontId="35" fillId="0" borderId="0" xfId="800" applyNumberFormat="1" applyFont="1" applyFill="1" applyBorder="1" applyAlignment="1" applyProtection="1">
      <alignment horizontal="right"/>
    </xf>
    <xf numFmtId="2" fontId="32" fillId="0" borderId="1" xfId="799" applyNumberFormat="1" applyFont="1" applyFill="1" applyBorder="1" applyAlignment="1" applyProtection="1">
      <alignment horizontal="center" vertical="center" wrapText="1"/>
    </xf>
    <xf numFmtId="195" fontId="32" fillId="0" borderId="1" xfId="1011" applyNumberFormat="1" applyFont="1" applyFill="1" applyBorder="1" applyAlignment="1">
      <alignment horizontal="center" vertical="center" wrapText="1"/>
    </xf>
    <xf numFmtId="195" fontId="32" fillId="0" borderId="6" xfId="1011" applyNumberFormat="1" applyFont="1" applyFill="1" applyBorder="1" applyAlignment="1">
      <alignment horizontal="center" vertical="center" wrapText="1"/>
    </xf>
    <xf numFmtId="49" fontId="32" fillId="0" borderId="1" xfId="801" applyNumberFormat="1" applyFont="1" applyFill="1" applyBorder="1" applyAlignment="1" applyProtection="1">
      <alignment horizontal="left" vertical="center"/>
    </xf>
    <xf numFmtId="204" fontId="12" fillId="0" borderId="1" xfId="23" applyNumberFormat="1" applyFont="1" applyFill="1" applyBorder="1" applyAlignment="1" applyProtection="1">
      <alignment horizontal="right" vertical="center" wrapText="1"/>
    </xf>
    <xf numFmtId="202" fontId="12" fillId="0" borderId="1" xfId="833" applyNumberFormat="1" applyFont="1" applyFill="1" applyBorder="1" applyAlignment="1">
      <alignment horizontal="right" vertical="center" wrapText="1"/>
    </xf>
    <xf numFmtId="49" fontId="30" fillId="0" borderId="1" xfId="801" applyNumberFormat="1" applyFont="1" applyFill="1" applyBorder="1" applyAlignment="1" applyProtection="1">
      <alignment horizontal="left" vertical="center"/>
    </xf>
    <xf numFmtId="204" fontId="13" fillId="0" borderId="1" xfId="23" applyNumberFormat="1" applyFont="1" applyFill="1" applyBorder="1" applyAlignment="1" applyProtection="1">
      <alignment vertical="center" wrapText="1"/>
    </xf>
    <xf numFmtId="202" fontId="13" fillId="0" borderId="1" xfId="833" applyNumberFormat="1" applyFont="1" applyFill="1" applyBorder="1" applyAlignment="1">
      <alignment horizontal="right" vertical="center" wrapText="1"/>
    </xf>
    <xf numFmtId="204" fontId="13" fillId="0" borderId="1" xfId="23" applyNumberFormat="1" applyFont="1" applyFill="1" applyBorder="1" applyAlignment="1" applyProtection="1">
      <alignment horizontal="right" vertical="center" wrapText="1"/>
    </xf>
    <xf numFmtId="204" fontId="12" fillId="0" borderId="7" xfId="23" applyNumberFormat="1" applyFont="1" applyFill="1" applyBorder="1" applyAlignment="1" applyProtection="1">
      <alignment horizontal="right" vertical="center" wrapText="1"/>
    </xf>
    <xf numFmtId="204" fontId="13" fillId="0" borderId="8" xfId="23" applyNumberFormat="1" applyFont="1" applyFill="1" applyBorder="1" applyAlignment="1" applyProtection="1">
      <alignment horizontal="right" vertical="center" wrapText="1"/>
    </xf>
    <xf numFmtId="202" fontId="13" fillId="0" borderId="1" xfId="0" applyNumberFormat="1" applyFont="1" applyFill="1" applyBorder="1" applyAlignment="1">
      <alignment horizontal="right" vertical="center" wrapText="1"/>
    </xf>
    <xf numFmtId="49" fontId="32" fillId="0" borderId="1" xfId="801" applyNumberFormat="1" applyFont="1" applyFill="1" applyBorder="1" applyAlignment="1" applyProtection="1">
      <alignment horizontal="distributed" vertical="center"/>
    </xf>
    <xf numFmtId="204" fontId="32" fillId="0" borderId="1" xfId="23" applyNumberFormat="1" applyFont="1" applyFill="1" applyBorder="1" applyAlignment="1" applyProtection="1">
      <alignment horizontal="right" vertical="center" wrapText="1"/>
    </xf>
    <xf numFmtId="204" fontId="12" fillId="0" borderId="8" xfId="23" applyNumberFormat="1" applyFont="1" applyFill="1" applyBorder="1" applyAlignment="1">
      <alignment horizontal="right" vertical="center" wrapText="1"/>
    </xf>
    <xf numFmtId="49" fontId="32" fillId="0" borderId="1" xfId="761" applyNumberFormat="1" applyFont="1" applyFill="1" applyBorder="1" applyAlignment="1" applyProtection="1">
      <alignment horizontal="left" vertical="center"/>
    </xf>
    <xf numFmtId="204" fontId="12" fillId="0" borderId="8" xfId="23" applyNumberFormat="1" applyFont="1" applyFill="1" applyBorder="1" applyAlignment="1">
      <alignment horizontal="center" vertical="center" wrapText="1"/>
    </xf>
    <xf numFmtId="49" fontId="32" fillId="0" borderId="1" xfId="761" applyNumberFormat="1" applyFont="1" applyFill="1" applyBorder="1" applyAlignment="1" applyProtection="1">
      <alignment horizontal="distributed" vertical="center"/>
    </xf>
    <xf numFmtId="0" fontId="34" fillId="0" borderId="0" xfId="545" applyFill="1" applyAlignment="1"/>
    <xf numFmtId="0" fontId="34" fillId="0" borderId="0" xfId="545" applyAlignment="1"/>
    <xf numFmtId="0" fontId="2" fillId="0" borderId="0" xfId="545" applyNumberFormat="1" applyFont="1" applyFill="1" applyAlignment="1" applyProtection="1">
      <alignment horizontal="center" vertical="center" wrapText="1"/>
    </xf>
    <xf numFmtId="0" fontId="30" fillId="0" borderId="0" xfId="545" applyFont="1" applyFill="1" applyAlignment="1" applyProtection="1">
      <alignment horizontal="left" vertical="center"/>
    </xf>
    <xf numFmtId="181" fontId="30" fillId="0" borderId="0" xfId="545" applyNumberFormat="1" applyFont="1" applyFill="1" applyAlignment="1" applyProtection="1">
      <alignment horizontal="right"/>
    </xf>
    <xf numFmtId="0" fontId="36" fillId="0" borderId="0" xfId="545" applyFont="1" applyFill="1" applyAlignment="1">
      <alignment vertical="center"/>
    </xf>
    <xf numFmtId="0" fontId="30" fillId="0" borderId="0" xfId="545" applyFont="1" applyFill="1" applyAlignment="1">
      <alignment horizontal="right" vertical="center"/>
    </xf>
    <xf numFmtId="0" fontId="32" fillId="0" borderId="1" xfId="545" applyNumberFormat="1" applyFont="1" applyFill="1" applyBorder="1" applyAlignment="1" applyProtection="1">
      <alignment horizontal="center" vertical="center"/>
    </xf>
    <xf numFmtId="195" fontId="32" fillId="0" borderId="1" xfId="1011" applyNumberFormat="1" applyFont="1" applyBorder="1" applyAlignment="1">
      <alignment horizontal="center" vertical="center" wrapText="1"/>
    </xf>
    <xf numFmtId="195" fontId="32" fillId="0" borderId="6" xfId="1011" applyNumberFormat="1" applyFont="1" applyBorder="1" applyAlignment="1">
      <alignment horizontal="center" vertical="center" wrapText="1"/>
    </xf>
    <xf numFmtId="49" fontId="32" fillId="0" borderId="1" xfId="345" applyNumberFormat="1" applyFont="1" applyFill="1" applyBorder="1" applyAlignment="1" applyProtection="1">
      <alignment vertical="center"/>
    </xf>
    <xf numFmtId="202" fontId="12" fillId="0" borderId="1" xfId="32" applyNumberFormat="1" applyFont="1" applyFill="1" applyBorder="1" applyAlignment="1" applyProtection="1">
      <alignment horizontal="right" vertical="center" wrapText="1"/>
    </xf>
    <xf numFmtId="49" fontId="30" fillId="0" borderId="1" xfId="345" applyNumberFormat="1" applyFont="1" applyFill="1" applyBorder="1" applyAlignment="1" applyProtection="1">
      <alignment vertical="center"/>
    </xf>
    <xf numFmtId="202" fontId="13" fillId="0" borderId="1" xfId="32" applyNumberFormat="1" applyFont="1" applyFill="1" applyBorder="1" applyAlignment="1" applyProtection="1">
      <alignment horizontal="right" vertical="center" wrapText="1"/>
    </xf>
    <xf numFmtId="204" fontId="30" fillId="0" borderId="1" xfId="23" applyNumberFormat="1" applyFont="1" applyFill="1" applyBorder="1" applyAlignment="1">
      <alignment horizontal="right" vertical="center" wrapText="1"/>
    </xf>
    <xf numFmtId="204" fontId="13" fillId="2" borderId="1" xfId="23" applyNumberFormat="1" applyFont="1" applyFill="1" applyBorder="1" applyAlignment="1" applyProtection="1">
      <alignment horizontal="right" vertical="center" wrapText="1"/>
    </xf>
    <xf numFmtId="202" fontId="13" fillId="2" borderId="1" xfId="32" applyNumberFormat="1" applyFont="1" applyFill="1" applyBorder="1" applyAlignment="1" applyProtection="1">
      <alignment horizontal="right" vertical="center" wrapText="1"/>
    </xf>
    <xf numFmtId="49" fontId="30" fillId="0" borderId="9" xfId="345" applyNumberFormat="1" applyFont="1" applyFill="1" applyBorder="1" applyAlignment="1" applyProtection="1">
      <alignment vertical="center"/>
    </xf>
    <xf numFmtId="204" fontId="4" fillId="0" borderId="1" xfId="23" applyNumberFormat="1" applyFont="1" applyFill="1" applyBorder="1" applyAlignment="1" applyProtection="1">
      <alignment horizontal="right" vertical="center" wrapText="1"/>
    </xf>
    <xf numFmtId="202" fontId="4" fillId="0" borderId="1" xfId="32" applyNumberFormat="1" applyFont="1" applyFill="1" applyBorder="1" applyAlignment="1" applyProtection="1">
      <alignment horizontal="right" vertical="center" wrapText="1"/>
    </xf>
    <xf numFmtId="49" fontId="30" fillId="0" borderId="1" xfId="761" applyNumberFormat="1" applyFont="1" applyFill="1" applyBorder="1" applyAlignment="1" applyProtection="1">
      <alignment vertical="center"/>
    </xf>
    <xf numFmtId="0" fontId="34" fillId="0" borderId="0" xfId="782" applyFill="1" applyAlignment="1"/>
    <xf numFmtId="0" fontId="34" fillId="0" borderId="0" xfId="782" applyAlignment="1"/>
    <xf numFmtId="0" fontId="2" fillId="0" borderId="0" xfId="782" applyNumberFormat="1" applyFont="1" applyFill="1" applyAlignment="1" applyProtection="1">
      <alignment horizontal="center" vertical="center" wrapText="1"/>
    </xf>
    <xf numFmtId="0" fontId="13" fillId="0" borderId="0" xfId="559" applyFont="1" applyAlignment="1" applyProtection="1">
      <alignment horizontal="left" vertical="center"/>
    </xf>
    <xf numFmtId="0" fontId="35" fillId="0" borderId="0" xfId="559" applyFont="1" applyAlignment="1"/>
    <xf numFmtId="177" fontId="35" fillId="0" borderId="0" xfId="559" applyNumberFormat="1" applyFont="1" applyAlignment="1"/>
    <xf numFmtId="189" fontId="37" fillId="0" borderId="0" xfId="559" applyNumberFormat="1" applyFont="1" applyFill="1" applyBorder="1" applyAlignment="1" applyProtection="1">
      <alignment horizontal="right"/>
    </xf>
    <xf numFmtId="202" fontId="32" fillId="0" borderId="1" xfId="800" applyNumberFormat="1" applyFont="1" applyFill="1" applyBorder="1" applyAlignment="1" applyProtection="1">
      <alignment horizontal="right" vertical="center" wrapText="1"/>
    </xf>
    <xf numFmtId="204" fontId="13" fillId="0" borderId="8" xfId="23" applyNumberFormat="1" applyFont="1" applyFill="1" applyBorder="1" applyAlignment="1">
      <alignment horizontal="right" vertical="center" wrapText="1"/>
    </xf>
    <xf numFmtId="204" fontId="38" fillId="0" borderId="0" xfId="23" applyNumberFormat="1" applyFont="1" applyFill="1" applyBorder="1" applyAlignment="1" applyProtection="1">
      <alignment vertical="center" wrapText="1"/>
    </xf>
    <xf numFmtId="202" fontId="30" fillId="0" borderId="1" xfId="800" applyNumberFormat="1" applyFont="1" applyFill="1" applyBorder="1" applyAlignment="1" applyProtection="1">
      <alignment horizontal="right" vertical="center" wrapText="1"/>
    </xf>
    <xf numFmtId="204" fontId="13" fillId="2" borderId="8" xfId="23" applyNumberFormat="1" applyFont="1" applyFill="1" applyBorder="1" applyAlignment="1" applyProtection="1">
      <alignment horizontal="right" vertical="center" wrapText="1"/>
    </xf>
    <xf numFmtId="204" fontId="12" fillId="0" borderId="10" xfId="23" applyNumberFormat="1" applyFont="1" applyFill="1" applyBorder="1" applyAlignment="1">
      <alignment horizontal="right" vertical="center" wrapText="1"/>
    </xf>
    <xf numFmtId="204" fontId="13" fillId="2" borderId="11" xfId="23" applyNumberFormat="1" applyFont="1" applyFill="1" applyBorder="1" applyAlignment="1" applyProtection="1">
      <alignment horizontal="right" vertical="center" wrapText="1"/>
    </xf>
    <xf numFmtId="204" fontId="4" fillId="0" borderId="1" xfId="23" applyNumberFormat="1" applyFont="1" applyFill="1" applyBorder="1" applyAlignment="1" applyProtection="1">
      <alignment vertical="center" wrapText="1"/>
    </xf>
    <xf numFmtId="0" fontId="34" fillId="0" borderId="0" xfId="782" applyAlignment="1">
      <alignment vertical="center"/>
    </xf>
    <xf numFmtId="0" fontId="30" fillId="0" borderId="0" xfId="782" applyFont="1" applyFill="1" applyAlignment="1" applyProtection="1">
      <alignment horizontal="left" vertical="center"/>
    </xf>
    <xf numFmtId="4" fontId="30" fillId="0" borderId="0" xfId="782" applyNumberFormat="1" applyFont="1" applyFill="1" applyAlignment="1" applyProtection="1">
      <alignment horizontal="right" vertical="center"/>
    </xf>
    <xf numFmtId="177" fontId="36" fillId="0" borderId="0" xfId="782" applyNumberFormat="1" applyFont="1" applyFill="1" applyAlignment="1">
      <alignment vertical="center"/>
    </xf>
    <xf numFmtId="0" fontId="30" fillId="0" borderId="0" xfId="782" applyFont="1" applyFill="1" applyAlignment="1">
      <alignment horizontal="right" vertical="center"/>
    </xf>
    <xf numFmtId="0" fontId="32" fillId="0" borderId="1" xfId="780" applyNumberFormat="1" applyFont="1" applyFill="1" applyBorder="1" applyAlignment="1" applyProtection="1">
      <alignment horizontal="center" vertical="center"/>
    </xf>
    <xf numFmtId="49" fontId="32" fillId="0" borderId="1" xfId="783" applyNumberFormat="1" applyFont="1" applyFill="1" applyBorder="1" applyAlignment="1" applyProtection="1">
      <alignment vertical="center"/>
    </xf>
    <xf numFmtId="204" fontId="12" fillId="0" borderId="8" xfId="721" applyNumberFormat="1" applyFont="1" applyBorder="1" applyAlignment="1">
      <alignment horizontal="right" vertical="center" wrapText="1"/>
    </xf>
    <xf numFmtId="49" fontId="30" fillId="0" borderId="1" xfId="783" applyNumberFormat="1" applyFont="1" applyFill="1" applyBorder="1" applyAlignment="1" applyProtection="1">
      <alignment vertical="center"/>
    </xf>
    <xf numFmtId="204" fontId="13" fillId="0" borderId="8" xfId="721" applyNumberFormat="1" applyFont="1" applyBorder="1" applyAlignment="1">
      <alignment horizontal="right" vertical="center" wrapText="1"/>
    </xf>
    <xf numFmtId="204" fontId="30" fillId="0" borderId="8" xfId="721" applyNumberFormat="1" applyFont="1" applyBorder="1" applyAlignment="1">
      <alignment horizontal="right" vertical="center" wrapText="1"/>
    </xf>
    <xf numFmtId="204" fontId="13" fillId="0" borderId="12" xfId="721" applyNumberFormat="1" applyFont="1" applyFill="1" applyBorder="1" applyAlignment="1">
      <alignment horizontal="right" vertical="center" wrapText="1"/>
    </xf>
    <xf numFmtId="204" fontId="13" fillId="0" borderId="13" xfId="721" applyNumberFormat="1" applyFont="1" applyFill="1" applyBorder="1" applyAlignment="1">
      <alignment horizontal="right" vertical="center" wrapText="1"/>
    </xf>
    <xf numFmtId="204" fontId="13" fillId="0" borderId="10" xfId="721" applyNumberFormat="1" applyFont="1" applyFill="1" applyBorder="1" applyAlignment="1">
      <alignment horizontal="right" vertical="center" wrapText="1"/>
    </xf>
    <xf numFmtId="204" fontId="13" fillId="0" borderId="14" xfId="721" applyNumberFormat="1" applyFont="1" applyBorder="1" applyAlignment="1">
      <alignment horizontal="right" vertical="center" wrapText="1"/>
    </xf>
    <xf numFmtId="202" fontId="13" fillId="0" borderId="1" xfId="0" applyNumberFormat="1" applyFont="1" applyBorder="1" applyAlignment="1">
      <alignment horizontal="right" vertical="center" wrapText="1"/>
    </xf>
    <xf numFmtId="204" fontId="13" fillId="2" borderId="15" xfId="721" applyNumberFormat="1" applyFont="1" applyFill="1" applyBorder="1" applyAlignment="1">
      <alignment horizontal="right" vertical="center" wrapText="1"/>
    </xf>
    <xf numFmtId="204" fontId="13" fillId="2" borderId="8" xfId="721" applyNumberFormat="1" applyFont="1" applyFill="1" applyBorder="1" applyAlignment="1">
      <alignment horizontal="right" vertical="center" wrapText="1"/>
    </xf>
    <xf numFmtId="204" fontId="13" fillId="2" borderId="7" xfId="721" applyNumberFormat="1" applyFont="1" applyFill="1" applyBorder="1" applyAlignment="1">
      <alignment horizontal="right" vertical="center" wrapText="1"/>
    </xf>
    <xf numFmtId="49" fontId="30" fillId="0" borderId="6" xfId="761" applyNumberFormat="1" applyFont="1" applyFill="1" applyBorder="1" applyAlignment="1" applyProtection="1">
      <alignment vertical="center"/>
    </xf>
    <xf numFmtId="0" fontId="34" fillId="0" borderId="0" xfId="1011">
      <alignment vertical="center"/>
    </xf>
    <xf numFmtId="0" fontId="6" fillId="0" borderId="0" xfId="1011" applyFont="1" applyAlignment="1">
      <alignment horizontal="center" vertical="center" wrapText="1"/>
    </xf>
    <xf numFmtId="0" fontId="34" fillId="0" borderId="0" xfId="1011" applyFill="1">
      <alignment vertical="center"/>
    </xf>
    <xf numFmtId="0" fontId="1" fillId="0" borderId="0" xfId="0" applyFont="1" applyFill="1" applyAlignment="1">
      <alignment vertical="center"/>
    </xf>
    <xf numFmtId="0" fontId="39" fillId="0" borderId="0" xfId="834" applyFont="1" applyAlignment="1">
      <alignment horizontal="center" vertical="center" shrinkToFit="1"/>
    </xf>
    <xf numFmtId="0" fontId="11" fillId="0" borderId="0" xfId="834" applyFont="1" applyAlignment="1">
      <alignment horizontal="center" vertical="center" shrinkToFit="1"/>
    </xf>
    <xf numFmtId="0" fontId="40" fillId="0" borderId="0" xfId="761" applyFont="1" applyFill="1" applyBorder="1" applyAlignment="1">
      <alignment horizontal="left" wrapText="1"/>
    </xf>
    <xf numFmtId="0" fontId="13" fillId="0" borderId="0" xfId="0" applyFont="1" applyFill="1" applyAlignment="1">
      <alignment horizontal="right"/>
    </xf>
    <xf numFmtId="0" fontId="32" fillId="0" borderId="1" xfId="1015" applyFont="1" applyBorder="1" applyAlignment="1">
      <alignment horizontal="center" vertical="center"/>
    </xf>
    <xf numFmtId="49" fontId="32" fillId="0" borderId="1" xfId="0" applyNumberFormat="1" applyFont="1" applyFill="1" applyBorder="1" applyAlignment="1" applyProtection="1">
      <alignment vertical="center" wrapText="1"/>
    </xf>
    <xf numFmtId="204" fontId="30" fillId="0" borderId="1" xfId="23" applyNumberFormat="1" applyFont="1" applyBorder="1" applyAlignment="1">
      <alignment horizontal="right" vertical="center" wrapText="1"/>
    </xf>
    <xf numFmtId="0" fontId="30" fillId="0" borderId="1" xfId="512" applyNumberFormat="1" applyFont="1" applyFill="1" applyBorder="1" applyAlignment="1">
      <alignment horizontal="left" vertical="center" wrapText="1"/>
    </xf>
    <xf numFmtId="0" fontId="13" fillId="0" borderId="1" xfId="0" applyFont="1" applyFill="1" applyBorder="1" applyAlignment="1">
      <alignment horizontal="center" vertical="center"/>
    </xf>
    <xf numFmtId="0" fontId="13" fillId="0" borderId="1" xfId="0" applyFont="1" applyFill="1" applyBorder="1" applyAlignment="1">
      <alignment horizontal="left" vertical="center"/>
    </xf>
    <xf numFmtId="0" fontId="12" fillId="0" borderId="1" xfId="0" applyFont="1" applyFill="1" applyBorder="1" applyAlignment="1">
      <alignment horizontal="center" vertical="center"/>
    </xf>
    <xf numFmtId="0" fontId="41" fillId="0" borderId="1" xfId="1011" applyFont="1" applyFill="1" applyBorder="1">
      <alignment vertical="center"/>
    </xf>
    <xf numFmtId="0" fontId="0" fillId="0" borderId="0" xfId="0" applyFill="1" applyAlignment="1"/>
    <xf numFmtId="0" fontId="42" fillId="0" borderId="0" xfId="833" applyFont="1" applyFill="1" applyAlignment="1">
      <alignment horizontal="center" vertical="center" shrinkToFit="1"/>
    </xf>
    <xf numFmtId="0" fontId="33" fillId="0" borderId="0" xfId="833" applyFont="1" applyFill="1" applyAlignment="1">
      <alignment horizontal="left" vertical="center" wrapText="1"/>
    </xf>
    <xf numFmtId="0" fontId="13" fillId="0" borderId="0" xfId="833" applyFont="1" applyFill="1" applyAlignment="1">
      <alignment horizontal="left" vertical="center" wrapText="1"/>
    </xf>
    <xf numFmtId="195" fontId="30" fillId="0" borderId="0" xfId="1013" applyNumberFormat="1" applyFont="1" applyFill="1" applyBorder="1" applyAlignment="1">
      <alignment horizontal="right" vertical="center"/>
    </xf>
    <xf numFmtId="0" fontId="32" fillId="0" borderId="6" xfId="1013" applyFont="1" applyFill="1" applyBorder="1" applyAlignment="1">
      <alignment horizontal="center" vertical="center"/>
    </xf>
    <xf numFmtId="204" fontId="32" fillId="0" borderId="1" xfId="1011" applyNumberFormat="1" applyFont="1" applyFill="1" applyBorder="1" applyAlignment="1">
      <alignment horizontal="right" vertical="center" wrapText="1"/>
    </xf>
    <xf numFmtId="202" fontId="32" fillId="0" borderId="1" xfId="1011" applyNumberFormat="1" applyFont="1" applyFill="1" applyBorder="1" applyAlignment="1">
      <alignment horizontal="right" vertical="center" wrapText="1"/>
    </xf>
    <xf numFmtId="204" fontId="30" fillId="0" borderId="1" xfId="1011" applyNumberFormat="1" applyFont="1" applyFill="1" applyBorder="1" applyAlignment="1">
      <alignment horizontal="right" vertical="center" wrapText="1"/>
    </xf>
    <xf numFmtId="202" fontId="30" fillId="0" borderId="1" xfId="1011" applyNumberFormat="1" applyFont="1" applyFill="1" applyBorder="1" applyAlignment="1">
      <alignment horizontal="right" vertical="center" wrapText="1"/>
    </xf>
    <xf numFmtId="0" fontId="32" fillId="0" borderId="1" xfId="1011" applyFont="1" applyFill="1" applyBorder="1" applyAlignment="1">
      <alignment horizontal="distributed" vertical="center" wrapText="1"/>
    </xf>
    <xf numFmtId="0" fontId="32" fillId="0" borderId="1" xfId="512" applyNumberFormat="1" applyFont="1" applyFill="1" applyBorder="1" applyAlignment="1">
      <alignment horizontal="left" vertical="center" wrapText="1"/>
    </xf>
    <xf numFmtId="204" fontId="13" fillId="0" borderId="16" xfId="0" applyNumberFormat="1" applyFont="1" applyFill="1" applyBorder="1" applyAlignment="1">
      <alignment horizontal="right" vertical="center" wrapText="1"/>
    </xf>
    <xf numFmtId="0" fontId="30" fillId="0" borderId="1" xfId="512" applyNumberFormat="1" applyFont="1" applyFill="1" applyBorder="1" applyAlignment="1">
      <alignment horizontal="left" vertical="center" wrapText="1" indent="2"/>
    </xf>
    <xf numFmtId="0" fontId="32" fillId="0" borderId="1" xfId="1011" applyFont="1" applyFill="1" applyBorder="1" applyAlignment="1">
      <alignment horizontal="left" vertical="center" wrapText="1"/>
    </xf>
    <xf numFmtId="204" fontId="12" fillId="0" borderId="17" xfId="0" applyNumberFormat="1" applyFont="1" applyFill="1" applyBorder="1" applyAlignment="1">
      <alignment horizontal="right" vertical="center" wrapText="1"/>
    </xf>
    <xf numFmtId="0" fontId="34" fillId="0" borderId="0" xfId="512" applyAlignment="1"/>
    <xf numFmtId="0" fontId="34" fillId="0" borderId="0" xfId="512" applyFill="1" applyAlignment="1"/>
    <xf numFmtId="0" fontId="11" fillId="0" borderId="0" xfId="833" applyFont="1" applyAlignment="1">
      <alignment horizontal="center" vertical="center" shrinkToFit="1"/>
    </xf>
    <xf numFmtId="0" fontId="13" fillId="0" borderId="0" xfId="833" applyFont="1" applyAlignment="1">
      <alignment horizontal="left" vertical="center" wrapText="1"/>
    </xf>
    <xf numFmtId="0" fontId="30" fillId="0" borderId="0" xfId="512" applyFont="1" applyAlignment="1">
      <alignment horizontal="right"/>
    </xf>
    <xf numFmtId="0" fontId="32" fillId="0" borderId="1" xfId="512" applyFont="1" applyFill="1" applyBorder="1" applyAlignment="1">
      <alignment horizontal="center" vertical="center" wrapText="1"/>
    </xf>
    <xf numFmtId="49" fontId="32" fillId="0" borderId="10" xfId="0" applyNumberFormat="1" applyFont="1" applyFill="1" applyBorder="1" applyAlignment="1" applyProtection="1">
      <alignment vertical="center" wrapText="1"/>
    </xf>
    <xf numFmtId="41" fontId="30" fillId="0" borderId="1" xfId="0" applyNumberFormat="1" applyFont="1" applyFill="1" applyBorder="1" applyAlignment="1" applyProtection="1">
      <alignment horizontal="right" vertical="center" wrapText="1"/>
    </xf>
    <xf numFmtId="41" fontId="38" fillId="0" borderId="1" xfId="0" applyNumberFormat="1" applyFont="1" applyFill="1" applyBorder="1" applyAlignment="1">
      <alignment horizontal="right" vertical="center" wrapText="1"/>
    </xf>
    <xf numFmtId="49" fontId="30" fillId="0" borderId="10" xfId="0" applyNumberFormat="1" applyFont="1" applyFill="1" applyBorder="1" applyAlignment="1" applyProtection="1">
      <alignment vertical="center" wrapText="1"/>
    </xf>
    <xf numFmtId="204" fontId="30" fillId="0" borderId="1" xfId="833" applyNumberFormat="1" applyFont="1" applyFill="1" applyBorder="1" applyAlignment="1">
      <alignment horizontal="right" vertical="center" wrapText="1"/>
    </xf>
    <xf numFmtId="204" fontId="32" fillId="0" borderId="1" xfId="833" applyNumberFormat="1" applyFont="1" applyFill="1" applyBorder="1" applyAlignment="1">
      <alignment horizontal="right" vertical="center" wrapText="1"/>
    </xf>
    <xf numFmtId="204" fontId="30" fillId="0" borderId="1" xfId="1207" applyNumberFormat="1" applyFont="1" applyFill="1" applyBorder="1" applyAlignment="1">
      <alignment horizontal="right" vertical="center" wrapText="1"/>
    </xf>
    <xf numFmtId="0" fontId="12" fillId="0" borderId="1" xfId="0" applyFont="1" applyBorder="1" applyAlignment="1">
      <alignment horizontal="distributed" vertical="center" wrapText="1"/>
    </xf>
    <xf numFmtId="49" fontId="32" fillId="0" borderId="10" xfId="0" applyNumberFormat="1" applyFont="1" applyFill="1" applyBorder="1" applyAlignment="1" applyProtection="1">
      <alignment horizontal="left" vertical="center" wrapText="1"/>
    </xf>
    <xf numFmtId="204" fontId="32" fillId="0" borderId="8" xfId="0" applyNumberFormat="1" applyFont="1" applyFill="1" applyBorder="1" applyAlignment="1">
      <alignment horizontal="right" vertical="center" wrapText="1"/>
    </xf>
    <xf numFmtId="0" fontId="32" fillId="2" borderId="1" xfId="1011" applyFont="1" applyFill="1" applyBorder="1" applyAlignment="1">
      <alignment horizontal="distributed" vertical="center" wrapText="1"/>
    </xf>
    <xf numFmtId="204" fontId="32" fillId="0" borderId="18" xfId="23" applyNumberFormat="1" applyFont="1" applyFill="1" applyBorder="1" applyAlignment="1">
      <alignment horizontal="right" vertical="center" wrapText="1"/>
    </xf>
    <xf numFmtId="0" fontId="30" fillId="0" borderId="0" xfId="512" applyFont="1" applyFill="1" applyAlignment="1"/>
    <xf numFmtId="0" fontId="30" fillId="0" borderId="0" xfId="512" applyFont="1" applyFill="1" applyAlignment="1">
      <alignment horizontal="right"/>
    </xf>
    <xf numFmtId="0" fontId="32" fillId="0" borderId="1" xfId="1013" applyFont="1" applyFill="1" applyBorder="1" applyAlignment="1">
      <alignment horizontal="distributed" vertical="center" wrapText="1" indent="3"/>
    </xf>
    <xf numFmtId="41" fontId="12" fillId="0" borderId="1" xfId="0" applyNumberFormat="1" applyFont="1" applyFill="1" applyBorder="1" applyAlignment="1">
      <alignment horizontal="right" vertical="center" wrapText="1"/>
    </xf>
    <xf numFmtId="202" fontId="12" fillId="0" borderId="1" xfId="0" applyNumberFormat="1" applyFont="1" applyFill="1" applyBorder="1" applyAlignment="1">
      <alignment horizontal="right" vertical="center" wrapText="1"/>
    </xf>
    <xf numFmtId="41" fontId="30" fillId="0" borderId="1" xfId="1011" applyNumberFormat="1" applyFont="1" applyFill="1" applyBorder="1" applyAlignment="1">
      <alignment horizontal="right" vertical="center" wrapText="1"/>
    </xf>
    <xf numFmtId="41" fontId="32" fillId="0" borderId="1" xfId="1011" applyNumberFormat="1" applyFont="1" applyFill="1" applyBorder="1" applyAlignment="1">
      <alignment horizontal="right" vertical="center" wrapText="1"/>
    </xf>
    <xf numFmtId="41" fontId="43" fillId="0" borderId="1" xfId="0" applyNumberFormat="1" applyFont="1" applyFill="1" applyBorder="1" applyAlignment="1"/>
    <xf numFmtId="0" fontId="12" fillId="0" borderId="1" xfId="0" applyFont="1" applyFill="1" applyBorder="1" applyAlignment="1">
      <alignment horizontal="distributed" vertical="center" wrapText="1"/>
    </xf>
    <xf numFmtId="0" fontId="32" fillId="0" borderId="1" xfId="1013" applyFont="1" applyFill="1" applyBorder="1" applyAlignment="1">
      <alignment horizontal="left" vertical="center" wrapText="1"/>
    </xf>
    <xf numFmtId="0" fontId="30" fillId="0" borderId="1" xfId="738" applyNumberFormat="1" applyFont="1" applyFill="1" applyBorder="1" applyAlignment="1">
      <alignment horizontal="left" vertical="center" wrapText="1" indent="2"/>
    </xf>
    <xf numFmtId="0" fontId="32" fillId="0" borderId="1" xfId="738" applyNumberFormat="1" applyFont="1" applyFill="1" applyBorder="1" applyAlignment="1">
      <alignment horizontal="left" vertical="center" wrapText="1"/>
    </xf>
    <xf numFmtId="189" fontId="30" fillId="0" borderId="0" xfId="745" applyNumberFormat="1" applyFont="1" applyFill="1" applyBorder="1" applyAlignment="1" applyProtection="1">
      <alignment horizontal="left" vertical="center"/>
    </xf>
    <xf numFmtId="0" fontId="30" fillId="0" borderId="0" xfId="512" applyFont="1" applyFill="1" applyBorder="1" applyAlignment="1">
      <alignment vertical="center"/>
    </xf>
    <xf numFmtId="0" fontId="30" fillId="0" borderId="0" xfId="512" applyFont="1" applyFill="1" applyAlignment="1">
      <alignment vertical="center"/>
    </xf>
    <xf numFmtId="189" fontId="35" fillId="0" borderId="0" xfId="745" applyNumberFormat="1" applyFont="1" applyFill="1" applyBorder="1" applyAlignment="1" applyProtection="1">
      <alignment horizontal="right" vertical="center"/>
    </xf>
    <xf numFmtId="202" fontId="32" fillId="0" borderId="1" xfId="32" applyNumberFormat="1" applyFont="1" applyFill="1" applyBorder="1" applyAlignment="1">
      <alignment horizontal="right" vertical="center" wrapText="1"/>
    </xf>
    <xf numFmtId="0" fontId="30" fillId="0" borderId="1" xfId="738" applyNumberFormat="1" applyFont="1" applyFill="1" applyBorder="1" applyAlignment="1">
      <alignment horizontal="left" vertical="center" wrapText="1"/>
    </xf>
    <xf numFmtId="41" fontId="30" fillId="0" borderId="1" xfId="1207" applyNumberFormat="1" applyFont="1" applyFill="1" applyBorder="1" applyAlignment="1">
      <alignment horizontal="right" vertical="center" wrapText="1"/>
    </xf>
    <xf numFmtId="202" fontId="30" fillId="0" borderId="1" xfId="32" applyNumberFormat="1" applyFont="1" applyFill="1" applyBorder="1" applyAlignment="1">
      <alignment horizontal="right" vertical="center" wrapText="1"/>
    </xf>
    <xf numFmtId="41" fontId="37" fillId="0" borderId="1" xfId="0" applyNumberFormat="1" applyFont="1" applyFill="1" applyBorder="1" applyAlignment="1">
      <alignment horizontal="right" vertical="center" wrapText="1"/>
    </xf>
    <xf numFmtId="0" fontId="30" fillId="0" borderId="6" xfId="738" applyNumberFormat="1" applyFont="1" applyFill="1" applyBorder="1" applyAlignment="1">
      <alignment horizontal="left" vertical="center" wrapText="1"/>
    </xf>
    <xf numFmtId="41" fontId="13" fillId="0" borderId="1" xfId="0" applyNumberFormat="1" applyFont="1" applyFill="1" applyBorder="1" applyAlignment="1">
      <alignment horizontal="right" vertical="center" wrapText="1"/>
    </xf>
    <xf numFmtId="41" fontId="32" fillId="0" borderId="1" xfId="1207" applyNumberFormat="1" applyFont="1" applyFill="1" applyBorder="1" applyAlignment="1">
      <alignment horizontal="right" vertical="center" wrapText="1"/>
    </xf>
    <xf numFmtId="41" fontId="30" fillId="0" borderId="1" xfId="833" applyNumberFormat="1" applyFont="1" applyFill="1" applyBorder="1" applyAlignment="1">
      <alignment horizontal="right" vertical="center" wrapText="1"/>
    </xf>
    <xf numFmtId="41" fontId="32" fillId="0" borderId="1" xfId="0" applyNumberFormat="1" applyFont="1" applyFill="1" applyBorder="1" applyAlignment="1" applyProtection="1">
      <alignment horizontal="right" vertical="center" wrapText="1"/>
    </xf>
    <xf numFmtId="41" fontId="32" fillId="0" borderId="1" xfId="833" applyNumberFormat="1" applyFont="1" applyFill="1" applyBorder="1" applyAlignment="1">
      <alignment horizontal="right" vertical="center" wrapText="1"/>
    </xf>
    <xf numFmtId="49" fontId="30" fillId="0" borderId="10" xfId="0" applyNumberFormat="1" applyFont="1" applyFill="1" applyBorder="1" applyAlignment="1" applyProtection="1">
      <alignment horizontal="left" vertical="center" wrapText="1"/>
    </xf>
    <xf numFmtId="0" fontId="44" fillId="0" borderId="0" xfId="0" applyFont="1" applyAlignment="1"/>
    <xf numFmtId="0" fontId="42" fillId="0" borderId="0" xfId="761" applyFont="1" applyFill="1" applyAlignment="1">
      <alignment horizontal="center" vertical="center"/>
    </xf>
    <xf numFmtId="0" fontId="40" fillId="0" borderId="0" xfId="761" applyFont="1" applyFill="1" applyBorder="1" applyAlignment="1">
      <alignment horizontal="left"/>
    </xf>
    <xf numFmtId="0" fontId="13" fillId="0" borderId="0" xfId="0" applyFont="1" applyFill="1" applyAlignment="1">
      <alignment vertical="center"/>
    </xf>
    <xf numFmtId="0" fontId="13" fillId="0" borderId="0" xfId="761" applyFont="1" applyFill="1" applyAlignment="1">
      <alignment horizontal="right" vertical="center"/>
    </xf>
    <xf numFmtId="195" fontId="32" fillId="0" borderId="18" xfId="1011" applyNumberFormat="1" applyFont="1" applyFill="1" applyBorder="1" applyAlignment="1">
      <alignment horizontal="center" vertical="center" wrapText="1"/>
    </xf>
    <xf numFmtId="0" fontId="13" fillId="0" borderId="1" xfId="0" applyFont="1" applyFill="1" applyBorder="1" applyAlignment="1">
      <alignment horizontal="left" vertical="center" wrapText="1"/>
    </xf>
    <xf numFmtId="204" fontId="30" fillId="0" borderId="1" xfId="0" applyNumberFormat="1" applyFont="1" applyFill="1" applyBorder="1" applyAlignment="1">
      <alignment vertical="center" wrapText="1"/>
    </xf>
    <xf numFmtId="202" fontId="30" fillId="0" borderId="1" xfId="32" applyNumberFormat="1" applyFont="1" applyFill="1" applyBorder="1" applyAlignment="1">
      <alignment vertical="center" wrapText="1"/>
    </xf>
    <xf numFmtId="0" fontId="12" fillId="0" borderId="1" xfId="0" applyFont="1" applyFill="1" applyBorder="1" applyAlignment="1">
      <alignment horizontal="center" vertical="center" wrapText="1"/>
    </xf>
    <xf numFmtId="204" fontId="32" fillId="0" borderId="1" xfId="0" applyNumberFormat="1" applyFont="1" applyFill="1" applyBorder="1" applyAlignment="1">
      <alignment vertical="center" wrapText="1"/>
    </xf>
    <xf numFmtId="202" fontId="32" fillId="0" borderId="1" xfId="32" applyNumberFormat="1" applyFont="1" applyFill="1" applyBorder="1" applyAlignment="1">
      <alignment vertical="center" wrapText="1"/>
    </xf>
    <xf numFmtId="0" fontId="45" fillId="0" borderId="0" xfId="1011" applyFont="1" applyProtection="1">
      <alignment vertical="center"/>
    </xf>
    <xf numFmtId="0" fontId="41" fillId="0" borderId="0" xfId="1011" applyFont="1" applyAlignment="1" applyProtection="1">
      <alignment horizontal="center" vertical="center"/>
    </xf>
    <xf numFmtId="0" fontId="34" fillId="0" borderId="0" xfId="1011" applyProtection="1">
      <alignment vertical="center"/>
    </xf>
    <xf numFmtId="0" fontId="34" fillId="2" borderId="0" xfId="1011" applyFill="1" applyProtection="1">
      <alignment vertical="center"/>
    </xf>
    <xf numFmtId="195" fontId="34" fillId="0" borderId="0" xfId="1011" applyNumberFormat="1" applyProtection="1">
      <alignment vertical="center"/>
    </xf>
    <xf numFmtId="0" fontId="42" fillId="0" borderId="0" xfId="1011" applyFont="1" applyFill="1" applyAlignment="1" applyProtection="1">
      <alignment horizontal="center" vertical="center"/>
    </xf>
    <xf numFmtId="0" fontId="30" fillId="0" borderId="0" xfId="1011" applyFont="1" applyFill="1" applyProtection="1">
      <alignment vertical="center"/>
    </xf>
    <xf numFmtId="195" fontId="30" fillId="0" borderId="0" xfId="1011" applyNumberFormat="1" applyFont="1" applyFill="1" applyBorder="1" applyAlignment="1" applyProtection="1">
      <alignment horizontal="right" vertical="center"/>
    </xf>
    <xf numFmtId="0" fontId="32" fillId="0" borderId="1" xfId="1011" applyFont="1" applyFill="1" applyBorder="1" applyAlignment="1" applyProtection="1">
      <alignment horizontal="distributed" vertical="center" wrapText="1" indent="3"/>
    </xf>
    <xf numFmtId="195" fontId="32" fillId="0" borderId="1" xfId="1011" applyNumberFormat="1" applyFont="1" applyFill="1" applyBorder="1" applyAlignment="1" applyProtection="1">
      <alignment horizontal="center" vertical="center" wrapText="1"/>
    </xf>
    <xf numFmtId="0" fontId="32" fillId="0" borderId="1" xfId="0" applyFont="1" applyFill="1" applyBorder="1" applyAlignment="1" applyProtection="1">
      <alignment vertical="center" wrapText="1"/>
    </xf>
    <xf numFmtId="202" fontId="32" fillId="0" borderId="1" xfId="32" applyNumberFormat="1" applyFont="1" applyFill="1" applyBorder="1" applyAlignment="1" applyProtection="1">
      <alignment horizontal="right" vertical="center" wrapText="1"/>
    </xf>
    <xf numFmtId="0" fontId="30" fillId="0" borderId="1" xfId="0" applyFont="1" applyFill="1" applyBorder="1" applyAlignment="1" applyProtection="1">
      <alignment vertical="center" wrapText="1"/>
    </xf>
    <xf numFmtId="204" fontId="30" fillId="0" borderId="1" xfId="23" applyNumberFormat="1" applyFont="1" applyFill="1" applyBorder="1" applyAlignment="1" applyProtection="1">
      <alignment horizontal="right" vertical="center" wrapText="1"/>
    </xf>
    <xf numFmtId="202" fontId="30" fillId="0" borderId="1" xfId="32" applyNumberFormat="1" applyFont="1" applyFill="1" applyBorder="1" applyAlignment="1" applyProtection="1">
      <alignment horizontal="right" vertical="center" wrapText="1"/>
    </xf>
    <xf numFmtId="0" fontId="13" fillId="0" borderId="1" xfId="0" applyFont="1" applyFill="1" applyBorder="1" applyAlignment="1" applyProtection="1">
      <alignment vertical="center" wrapText="1"/>
    </xf>
    <xf numFmtId="0" fontId="12" fillId="0" borderId="1" xfId="0" applyFont="1" applyFill="1" applyBorder="1" applyAlignment="1" applyProtection="1">
      <alignment vertical="center" wrapText="1"/>
    </xf>
    <xf numFmtId="49" fontId="12" fillId="0" borderId="1" xfId="997" applyNumberFormat="1" applyFont="1" applyFill="1" applyBorder="1" applyAlignment="1" applyProtection="1">
      <alignment vertical="center" wrapText="1"/>
    </xf>
    <xf numFmtId="49" fontId="13" fillId="0" borderId="1" xfId="997" applyNumberFormat="1" applyFont="1" applyFill="1" applyBorder="1" applyAlignment="1" applyProtection="1">
      <alignment vertical="center" wrapText="1"/>
    </xf>
    <xf numFmtId="0" fontId="32" fillId="0" borderId="1" xfId="1011" applyFont="1" applyFill="1" applyBorder="1" applyAlignment="1" applyProtection="1">
      <alignment horizontal="distributed" vertical="center" wrapText="1" indent="1"/>
    </xf>
    <xf numFmtId="10" fontId="32" fillId="0" borderId="1" xfId="32" applyNumberFormat="1" applyFont="1" applyFill="1" applyBorder="1" applyAlignment="1" applyProtection="1">
      <alignment horizontal="right" vertical="center" wrapText="1"/>
    </xf>
    <xf numFmtId="0" fontId="32" fillId="0" borderId="1" xfId="1011" applyFont="1" applyFill="1" applyBorder="1" applyAlignment="1" applyProtection="1">
      <alignment horizontal="left" vertical="center" wrapText="1"/>
    </xf>
    <xf numFmtId="0" fontId="30" fillId="0" borderId="1" xfId="1011" applyFont="1" applyFill="1" applyBorder="1" applyAlignment="1" applyProtection="1">
      <alignment horizontal="left" vertical="center" wrapText="1"/>
    </xf>
    <xf numFmtId="0" fontId="30" fillId="0" borderId="1" xfId="1010" applyFont="1" applyFill="1" applyBorder="1" applyAlignment="1" applyProtection="1">
      <alignment horizontal="left" vertical="center" wrapText="1"/>
    </xf>
    <xf numFmtId="0" fontId="32" fillId="0" borderId="1" xfId="1010" applyFont="1" applyFill="1" applyBorder="1" applyAlignment="1" applyProtection="1">
      <alignment horizontal="left" vertical="center" wrapText="1"/>
    </xf>
    <xf numFmtId="204" fontId="46" fillId="0" borderId="1" xfId="23" applyNumberFormat="1" applyFont="1" applyFill="1" applyBorder="1" applyAlignment="1" applyProtection="1">
      <alignment horizontal="right" vertical="center" wrapText="1"/>
    </xf>
    <xf numFmtId="0" fontId="45" fillId="0" borderId="0" xfId="1011" applyFont="1">
      <alignment vertical="center"/>
    </xf>
    <xf numFmtId="0" fontId="41" fillId="0" borderId="0" xfId="1011" applyFont="1" applyAlignment="1">
      <alignment horizontal="center" vertical="center"/>
    </xf>
    <xf numFmtId="0" fontId="41" fillId="0" borderId="0" xfId="1011" applyFont="1">
      <alignment vertical="center"/>
    </xf>
    <xf numFmtId="195" fontId="34" fillId="0" borderId="0" xfId="1011" applyNumberFormat="1">
      <alignment vertical="center"/>
    </xf>
    <xf numFmtId="0" fontId="2" fillId="0" borderId="0" xfId="1011" applyFont="1" applyFill="1" applyAlignment="1">
      <alignment horizontal="center" vertical="center"/>
    </xf>
    <xf numFmtId="0" fontId="30" fillId="0" borderId="0" xfId="1011" applyFont="1" applyFill="1">
      <alignment vertical="center"/>
    </xf>
    <xf numFmtId="0" fontId="47" fillId="0" borderId="0" xfId="1011" applyFont="1" applyFill="1">
      <alignment vertical="center"/>
    </xf>
    <xf numFmtId="195" fontId="30" fillId="0" borderId="0" xfId="1011" applyNumberFormat="1" applyFont="1" applyFill="1" applyAlignment="1">
      <alignment horizontal="right" vertical="center"/>
    </xf>
    <xf numFmtId="0" fontId="32" fillId="0" borderId="1" xfId="1011" applyFont="1" applyFill="1" applyBorder="1" applyAlignment="1">
      <alignment horizontal="distributed" vertical="center" wrapText="1" indent="3"/>
    </xf>
    <xf numFmtId="49" fontId="12" fillId="0" borderId="1" xfId="997" applyNumberFormat="1" applyFont="1" applyFill="1" applyBorder="1" applyAlignment="1">
      <alignment vertical="center" wrapText="1"/>
    </xf>
    <xf numFmtId="176" fontId="32" fillId="0" borderId="1" xfId="23" applyNumberFormat="1" applyFont="1" applyFill="1" applyBorder="1" applyAlignment="1">
      <alignment horizontal="right" vertical="center" wrapText="1"/>
    </xf>
    <xf numFmtId="3" fontId="32" fillId="0" borderId="1" xfId="0" applyNumberFormat="1" applyFont="1" applyFill="1" applyBorder="1" applyAlignment="1" applyProtection="1">
      <alignment horizontal="right" vertical="center"/>
      <protection locked="0"/>
    </xf>
    <xf numFmtId="0" fontId="32" fillId="0" borderId="1" xfId="32" applyNumberFormat="1" applyFont="1" applyFill="1" applyBorder="1" applyAlignment="1" applyProtection="1">
      <alignment horizontal="right" vertical="center" wrapText="1"/>
    </xf>
    <xf numFmtId="49" fontId="13" fillId="0" borderId="1" xfId="997" applyNumberFormat="1" applyFont="1" applyFill="1" applyBorder="1" applyAlignment="1">
      <alignment vertical="center" wrapText="1"/>
    </xf>
    <xf numFmtId="176" fontId="30" fillId="0" borderId="1" xfId="23" applyNumberFormat="1" applyFont="1" applyFill="1" applyBorder="1" applyAlignment="1">
      <alignment horizontal="right" vertical="center" wrapText="1"/>
    </xf>
    <xf numFmtId="0" fontId="32" fillId="0" borderId="1" xfId="1011" applyFont="1" applyFill="1" applyBorder="1" applyAlignment="1">
      <alignment vertical="center" wrapText="1"/>
    </xf>
    <xf numFmtId="0" fontId="30" fillId="0" borderId="1" xfId="1011" applyFont="1" applyFill="1" applyBorder="1" applyAlignment="1">
      <alignment horizontal="left" vertical="center"/>
    </xf>
    <xf numFmtId="0" fontId="32" fillId="0" borderId="1" xfId="1011" applyFont="1" applyFill="1" applyBorder="1" applyAlignment="1">
      <alignment horizontal="distributed" vertical="center" indent="1"/>
    </xf>
    <xf numFmtId="0" fontId="32" fillId="0" borderId="1" xfId="1010" applyFont="1" applyFill="1" applyBorder="1" applyAlignment="1">
      <alignment horizontal="left" vertical="center"/>
    </xf>
    <xf numFmtId="195" fontId="32" fillId="0" borderId="1" xfId="1011" applyNumberFormat="1" applyFont="1" applyFill="1" applyBorder="1" applyAlignment="1">
      <alignment horizontal="right" vertical="center" wrapText="1"/>
    </xf>
    <xf numFmtId="195" fontId="30" fillId="0" borderId="1" xfId="1011" applyNumberFormat="1" applyFont="1" applyFill="1" applyBorder="1" applyAlignment="1">
      <alignment horizontal="right" vertical="center" wrapText="1"/>
    </xf>
    <xf numFmtId="176" fontId="48" fillId="0" borderId="1" xfId="23" applyNumberFormat="1" applyFont="1" applyFill="1" applyBorder="1" applyAlignment="1">
      <alignment horizontal="right" vertical="center" wrapText="1"/>
    </xf>
    <xf numFmtId="0" fontId="45" fillId="0" borderId="0" xfId="1011" applyFont="1" applyFill="1" applyProtection="1">
      <alignment vertical="center"/>
    </xf>
    <xf numFmtId="0" fontId="41" fillId="0" borderId="0" xfId="1011" applyFont="1" applyFill="1" applyAlignment="1" applyProtection="1">
      <alignment horizontal="center" vertical="center"/>
    </xf>
    <xf numFmtId="0" fontId="34" fillId="0" borderId="0" xfId="1011" applyFill="1" applyProtection="1">
      <alignment vertical="center"/>
    </xf>
    <xf numFmtId="195" fontId="34" fillId="0" borderId="0" xfId="1011" applyNumberFormat="1" applyFill="1" applyProtection="1">
      <alignment vertical="center"/>
    </xf>
    <xf numFmtId="3" fontId="32" fillId="0" borderId="1" xfId="0" applyNumberFormat="1" applyFont="1" applyFill="1" applyBorder="1" applyAlignment="1" applyProtection="1">
      <alignment horizontal="right" vertical="center"/>
    </xf>
    <xf numFmtId="202" fontId="32" fillId="0" borderId="1" xfId="32" applyNumberFormat="1" applyFont="1" applyFill="1" applyBorder="1" applyAlignment="1" applyProtection="1">
      <alignment horizontal="right" vertical="center" wrapText="1"/>
      <protection locked="0"/>
    </xf>
    <xf numFmtId="3" fontId="30" fillId="0" borderId="1" xfId="0" applyNumberFormat="1" applyFont="1" applyFill="1" applyBorder="1" applyAlignment="1" applyProtection="1">
      <alignment horizontal="right" vertical="center"/>
    </xf>
    <xf numFmtId="3" fontId="30" fillId="0" borderId="1" xfId="0" applyNumberFormat="1" applyFont="1" applyFill="1" applyBorder="1" applyAlignment="1" applyProtection="1">
      <alignment horizontal="right" vertical="center"/>
      <protection locked="0"/>
    </xf>
    <xf numFmtId="202" fontId="30" fillId="0" borderId="1" xfId="32" applyNumberFormat="1" applyFont="1" applyFill="1" applyBorder="1" applyAlignment="1" applyProtection="1">
      <alignment horizontal="right" vertical="center" wrapText="1"/>
      <protection locked="0"/>
    </xf>
    <xf numFmtId="3" fontId="48" fillId="0" borderId="1" xfId="0" applyNumberFormat="1" applyFont="1" applyFill="1" applyBorder="1" applyAlignment="1" applyProtection="1">
      <alignment horizontal="right" vertical="center"/>
    </xf>
    <xf numFmtId="3" fontId="48" fillId="0" borderId="1" xfId="0" applyNumberFormat="1" applyFont="1" applyFill="1" applyBorder="1" applyAlignment="1" applyProtection="1">
      <alignment horizontal="right" vertical="center"/>
      <protection locked="0"/>
    </xf>
    <xf numFmtId="0" fontId="42" fillId="0" borderId="0" xfId="1011" applyFont="1" applyFill="1" applyAlignment="1">
      <alignment horizontal="center" vertical="center"/>
    </xf>
    <xf numFmtId="10" fontId="32" fillId="0" borderId="1" xfId="32" applyNumberFormat="1" applyFont="1" applyFill="1" applyBorder="1" applyAlignment="1" applyProtection="1">
      <alignment horizontal="right" vertical="center" wrapText="1"/>
      <protection locked="0"/>
    </xf>
    <xf numFmtId="195" fontId="30" fillId="0" borderId="1" xfId="1011" applyNumberFormat="1" applyFont="1" applyFill="1" applyBorder="1" applyAlignment="1" applyProtection="1">
      <alignment horizontal="right" vertical="center" wrapText="1"/>
      <protection locked="0"/>
    </xf>
    <xf numFmtId="0" fontId="32" fillId="0" borderId="1" xfId="1010" applyFont="1" applyFill="1" applyBorder="1" applyAlignment="1" applyProtection="1">
      <alignment horizontal="left" vertical="center"/>
    </xf>
    <xf numFmtId="195" fontId="32" fillId="0" borderId="1" xfId="1011" applyNumberFormat="1" applyFont="1" applyFill="1" applyBorder="1" applyAlignment="1" applyProtection="1">
      <alignment horizontal="right" vertical="center" wrapText="1"/>
      <protection locked="0"/>
    </xf>
    <xf numFmtId="0" fontId="30" fillId="0" borderId="1" xfId="1011" applyFont="1" applyFill="1" applyBorder="1" applyAlignment="1" applyProtection="1">
      <alignment horizontal="left" vertical="center"/>
    </xf>
    <xf numFmtId="9" fontId="32" fillId="0" borderId="1" xfId="1011" applyNumberFormat="1" applyFont="1" applyFill="1" applyBorder="1" applyAlignment="1" applyProtection="1">
      <alignment horizontal="right" vertical="center" wrapText="1"/>
      <protection locked="0"/>
    </xf>
    <xf numFmtId="0" fontId="1" fillId="0" borderId="0" xfId="0" applyFont="1" applyFill="1" applyBorder="1" applyAlignment="1"/>
    <xf numFmtId="0" fontId="42" fillId="0" borderId="0" xfId="0" applyFont="1" applyFill="1" applyBorder="1" applyAlignment="1">
      <alignment horizontal="center" vertical="center"/>
    </xf>
    <xf numFmtId="0" fontId="49" fillId="0" borderId="0" xfId="0" applyFont="1" applyFill="1" applyBorder="1" applyAlignment="1">
      <alignment horizontal="center" vertical="center"/>
    </xf>
    <xf numFmtId="0" fontId="49" fillId="0" borderId="19" xfId="0" applyFont="1" applyFill="1" applyBorder="1" applyAlignment="1">
      <alignment horizontal="center" vertical="center"/>
    </xf>
    <xf numFmtId="0" fontId="13" fillId="0" borderId="0" xfId="0" applyFont="1" applyAlignment="1">
      <alignment horizontal="right"/>
    </xf>
    <xf numFmtId="0" fontId="32" fillId="0" borderId="6" xfId="1015" applyFont="1" applyBorder="1" applyAlignment="1">
      <alignment horizontal="center" vertical="center"/>
    </xf>
    <xf numFmtId="0" fontId="32" fillId="0" borderId="18" xfId="1015" applyFont="1" applyBorder="1" applyAlignment="1">
      <alignment horizontal="center" vertical="center"/>
    </xf>
    <xf numFmtId="0" fontId="32" fillId="0" borderId="16" xfId="1015" applyFont="1" applyBorder="1" applyAlignment="1">
      <alignment horizontal="center" vertical="center"/>
    </xf>
    <xf numFmtId="0" fontId="32" fillId="0" borderId="9" xfId="1015" applyFont="1" applyBorder="1" applyAlignment="1">
      <alignment horizontal="center" vertical="center"/>
    </xf>
    <xf numFmtId="49" fontId="32" fillId="0" borderId="1" xfId="783" applyNumberFormat="1" applyFont="1" applyFill="1" applyBorder="1" applyAlignment="1" applyProtection="1">
      <alignment horizontal="center" vertical="center"/>
    </xf>
    <xf numFmtId="0" fontId="50" fillId="0" borderId="1" xfId="0" applyFont="1" applyFill="1" applyBorder="1" applyAlignment="1"/>
    <xf numFmtId="10" fontId="50" fillId="0" borderId="1" xfId="0" applyNumberFormat="1" applyFont="1" applyFill="1" applyBorder="1" applyAlignment="1"/>
    <xf numFmtId="0" fontId="5" fillId="0" borderId="0" xfId="0" applyFont="1" applyFill="1" applyBorder="1" applyAlignment="1">
      <alignment horizontal="left" vertical="top" wrapText="1"/>
    </xf>
    <xf numFmtId="0" fontId="42" fillId="0" borderId="0" xfId="834" applyFont="1" applyAlignment="1">
      <alignment horizontal="center" vertical="center" shrinkToFit="1"/>
    </xf>
    <xf numFmtId="0" fontId="46" fillId="0" borderId="0" xfId="834" applyFont="1" applyFill="1" applyAlignment="1">
      <alignment horizontal="left" vertical="center" wrapText="1"/>
    </xf>
    <xf numFmtId="0" fontId="51" fillId="0" borderId="0" xfId="913" applyFont="1" applyAlignment="1"/>
    <xf numFmtId="0" fontId="32" fillId="0" borderId="1" xfId="1015" applyFont="1" applyBorder="1" applyAlignment="1">
      <alignment horizontal="center" vertical="center" wrapText="1"/>
    </xf>
    <xf numFmtId="0" fontId="32" fillId="0" borderId="1" xfId="0" applyFont="1" applyBorder="1" applyAlignment="1">
      <alignment horizontal="left" vertical="center"/>
    </xf>
    <xf numFmtId="204" fontId="13" fillId="0" borderId="8" xfId="0" applyNumberFormat="1" applyFont="1" applyBorder="1" applyAlignment="1">
      <alignment horizontal="right" vertical="center" wrapText="1"/>
    </xf>
    <xf numFmtId="202" fontId="34" fillId="0" borderId="0" xfId="32" applyNumberFormat="1" applyFont="1" applyFill="1" applyBorder="1" applyAlignment="1" applyProtection="1">
      <alignment vertical="center"/>
    </xf>
    <xf numFmtId="0" fontId="13" fillId="0" borderId="1" xfId="0" applyFont="1" applyBorder="1" applyAlignment="1">
      <alignment horizontal="left" vertical="center"/>
    </xf>
    <xf numFmtId="204" fontId="32" fillId="0" borderId="1" xfId="23" applyNumberFormat="1" applyFont="1" applyBorder="1" applyAlignment="1">
      <alignment horizontal="right" vertical="center" wrapText="1"/>
    </xf>
    <xf numFmtId="204" fontId="12" fillId="0" borderId="8" xfId="0" applyNumberFormat="1" applyFont="1" applyBorder="1" applyAlignment="1">
      <alignment horizontal="right" vertical="center" wrapText="1"/>
    </xf>
    <xf numFmtId="0" fontId="34" fillId="0" borderId="0" xfId="1011" applyFont="1" applyFill="1">
      <alignment vertical="center"/>
    </xf>
    <xf numFmtId="0" fontId="34" fillId="0" borderId="0" xfId="1011" applyFont="1">
      <alignment vertical="center"/>
    </xf>
    <xf numFmtId="195" fontId="34" fillId="0" borderId="0" xfId="1011" applyNumberFormat="1" applyFont="1">
      <alignment vertical="center"/>
    </xf>
    <xf numFmtId="0" fontId="42" fillId="0" borderId="0" xfId="761" applyFont="1" applyAlignment="1">
      <alignment horizontal="center" vertical="center"/>
    </xf>
    <xf numFmtId="0" fontId="52" fillId="0" borderId="0" xfId="761" applyFont="1" applyFill="1" applyAlignment="1">
      <alignment horizontal="left" wrapText="1"/>
    </xf>
    <xf numFmtId="194" fontId="48" fillId="0" borderId="1" xfId="0" applyNumberFormat="1" applyFont="1" applyFill="1" applyBorder="1" applyAlignment="1">
      <alignment vertical="center" wrapText="1"/>
    </xf>
    <xf numFmtId="204" fontId="32" fillId="0" borderId="1" xfId="23" applyNumberFormat="1" applyFont="1" applyFill="1" applyBorder="1" applyAlignment="1">
      <alignment horizontal="right" vertical="center" wrapText="1"/>
    </xf>
    <xf numFmtId="194" fontId="32" fillId="0" borderId="1" xfId="917" applyNumberFormat="1" applyFont="1" applyFill="1" applyBorder="1" applyAlignment="1">
      <alignment horizontal="center" vertical="center"/>
    </xf>
    <xf numFmtId="0" fontId="42" fillId="0" borderId="0" xfId="761" applyFont="1" applyBorder="1" applyAlignment="1">
      <alignment horizontal="center" vertical="center"/>
    </xf>
    <xf numFmtId="0" fontId="13" fillId="0" borderId="0" xfId="761" applyFont="1" applyBorder="1" applyAlignment="1">
      <alignment horizontal="left" vertical="center"/>
    </xf>
    <xf numFmtId="0" fontId="13" fillId="0" borderId="0" xfId="761" applyFont="1" applyBorder="1" applyAlignment="1">
      <alignment horizontal="right" vertical="center"/>
    </xf>
    <xf numFmtId="0" fontId="32" fillId="0" borderId="1" xfId="0" applyFont="1" applyBorder="1" applyAlignment="1">
      <alignment horizontal="center" vertical="center" wrapText="1"/>
    </xf>
    <xf numFmtId="201" fontId="12" fillId="0" borderId="1" xfId="762" applyNumberFormat="1" applyFont="1" applyFill="1" applyBorder="1" applyAlignment="1">
      <alignment horizontal="left" vertical="center"/>
    </xf>
    <xf numFmtId="204" fontId="12" fillId="0" borderId="1" xfId="762" applyNumberFormat="1" applyFont="1" applyFill="1" applyBorder="1" applyAlignment="1">
      <alignment horizontal="right" vertical="center" wrapText="1"/>
    </xf>
    <xf numFmtId="201" fontId="13" fillId="0" borderId="1" xfId="762" applyNumberFormat="1" applyFont="1" applyFill="1" applyBorder="1" applyAlignment="1">
      <alignment horizontal="left" vertical="center"/>
    </xf>
    <xf numFmtId="0" fontId="9" fillId="0" borderId="1" xfId="0" applyFont="1" applyFill="1" applyBorder="1" applyAlignment="1">
      <alignment vertical="center"/>
    </xf>
    <xf numFmtId="204" fontId="13" fillId="0" borderId="1" xfId="762" applyNumberFormat="1" applyFont="1" applyFill="1" applyBorder="1" applyAlignment="1">
      <alignment horizontal="right" vertical="center" wrapText="1"/>
    </xf>
    <xf numFmtId="204" fontId="13" fillId="0" borderId="1" xfId="0" applyNumberFormat="1" applyFont="1" applyBorder="1" applyAlignment="1">
      <alignment horizontal="right" vertical="center" wrapText="1"/>
    </xf>
    <xf numFmtId="0" fontId="12" fillId="0" borderId="1" xfId="762" applyFont="1" applyFill="1" applyBorder="1" applyAlignment="1">
      <alignment horizontal="center" vertical="center"/>
    </xf>
    <xf numFmtId="0" fontId="6" fillId="0" borderId="0" xfId="1011" applyFont="1" applyFill="1" applyAlignment="1">
      <alignment horizontal="center" vertical="center" wrapText="1"/>
    </xf>
    <xf numFmtId="0" fontId="31" fillId="0" borderId="0" xfId="1011" applyFont="1" applyFill="1">
      <alignment vertical="center"/>
    </xf>
    <xf numFmtId="195" fontId="34" fillId="0" borderId="0" xfId="1011" applyNumberFormat="1" applyFill="1">
      <alignment vertical="center"/>
    </xf>
    <xf numFmtId="0" fontId="13" fillId="0" borderId="0" xfId="1011" applyFont="1" applyFill="1">
      <alignment vertical="center"/>
    </xf>
    <xf numFmtId="195" fontId="30" fillId="0" borderId="0" xfId="1011" applyNumberFormat="1" applyFont="1" applyFill="1" applyBorder="1" applyAlignment="1">
      <alignment horizontal="right" vertical="center"/>
    </xf>
    <xf numFmtId="49" fontId="32" fillId="0" borderId="1" xfId="0" applyNumberFormat="1" applyFont="1" applyFill="1" applyBorder="1" applyAlignment="1">
      <alignment vertical="center" wrapText="1"/>
    </xf>
    <xf numFmtId="204" fontId="53" fillId="3" borderId="1" xfId="23" applyNumberFormat="1" applyFont="1" applyFill="1" applyBorder="1" applyAlignment="1" applyProtection="1">
      <alignment horizontal="right" vertical="center" wrapText="1" shrinkToFit="1"/>
      <protection locked="0"/>
    </xf>
    <xf numFmtId="202" fontId="53" fillId="3" borderId="1" xfId="32" applyNumberFormat="1" applyFont="1" applyFill="1" applyBorder="1" applyAlignment="1" applyProtection="1">
      <alignment horizontal="right" vertical="center" wrapText="1" shrinkToFit="1"/>
      <protection locked="0"/>
    </xf>
    <xf numFmtId="204" fontId="54" fillId="3" borderId="1" xfId="23" applyNumberFormat="1" applyFont="1" applyFill="1" applyBorder="1" applyAlignment="1" applyProtection="1">
      <alignment horizontal="right" vertical="center" wrapText="1"/>
      <protection locked="0"/>
    </xf>
    <xf numFmtId="49" fontId="30" fillId="0" borderId="1" xfId="0" applyNumberFormat="1" applyFont="1" applyFill="1" applyBorder="1" applyAlignment="1">
      <alignment vertical="center" wrapText="1"/>
    </xf>
    <xf numFmtId="202" fontId="54" fillId="3" borderId="1" xfId="32" applyNumberFormat="1" applyFont="1" applyFill="1" applyBorder="1" applyAlignment="1" applyProtection="1">
      <alignment horizontal="right" vertical="center" wrapText="1" shrinkToFit="1"/>
      <protection locked="0"/>
    </xf>
    <xf numFmtId="49" fontId="32" fillId="0" borderId="1" xfId="0" applyNumberFormat="1" applyFont="1" applyFill="1" applyBorder="1" applyAlignment="1">
      <alignment horizontal="center" vertical="center" wrapText="1"/>
    </xf>
    <xf numFmtId="204" fontId="53" fillId="3" borderId="1" xfId="23" applyNumberFormat="1" applyFont="1" applyFill="1" applyBorder="1" applyAlignment="1" applyProtection="1">
      <alignment horizontal="right" vertical="center" wrapText="1"/>
      <protection locked="0"/>
    </xf>
    <xf numFmtId="204" fontId="54" fillId="3" borderId="1" xfId="23" applyNumberFormat="1" applyFont="1" applyFill="1" applyBorder="1" applyAlignment="1" applyProtection="1">
      <alignment horizontal="right" vertical="center" wrapText="1" shrinkToFit="1"/>
      <protection locked="0"/>
    </xf>
    <xf numFmtId="200" fontId="53" fillId="3" borderId="1" xfId="0" applyNumberFormat="1" applyFont="1" applyFill="1" applyBorder="1" applyAlignment="1">
      <alignment horizontal="right" vertical="center"/>
    </xf>
    <xf numFmtId="204" fontId="54" fillId="3" borderId="1" xfId="23" applyNumberFormat="1" applyFont="1" applyFill="1" applyBorder="1" applyAlignment="1" applyProtection="1">
      <alignment horizontal="right" wrapText="1"/>
      <protection locked="0"/>
    </xf>
    <xf numFmtId="0" fontId="12" fillId="0" borderId="1" xfId="0" applyFont="1" applyFill="1" applyBorder="1" applyAlignment="1">
      <alignment vertical="center" wrapText="1"/>
    </xf>
    <xf numFmtId="0" fontId="13" fillId="0" borderId="1" xfId="0" applyFont="1" applyFill="1" applyBorder="1" applyAlignment="1">
      <alignment vertical="center" wrapText="1"/>
    </xf>
    <xf numFmtId="194" fontId="54" fillId="3" borderId="20" xfId="492" applyNumberFormat="1" applyFont="1" applyFill="1" applyBorder="1" applyAlignment="1" applyProtection="1">
      <alignment horizontal="right" vertical="center"/>
      <protection locked="0"/>
    </xf>
    <xf numFmtId="200" fontId="54" fillId="3" borderId="1" xfId="0" applyNumberFormat="1" applyFont="1" applyFill="1" applyBorder="1" applyAlignment="1">
      <alignment horizontal="right" vertical="center"/>
    </xf>
    <xf numFmtId="204" fontId="53" fillId="3" borderId="1" xfId="23" applyNumberFormat="1" applyFont="1" applyFill="1" applyBorder="1" applyAlignment="1" applyProtection="1">
      <alignment vertical="center" wrapText="1"/>
      <protection locked="0"/>
    </xf>
    <xf numFmtId="0" fontId="32" fillId="0" borderId="1" xfId="1011" applyFont="1" applyFill="1" applyBorder="1" applyAlignment="1">
      <alignment horizontal="center" vertical="center" wrapText="1"/>
    </xf>
    <xf numFmtId="0" fontId="32" fillId="0" borderId="0" xfId="1011" applyFont="1" applyFill="1" applyAlignment="1">
      <alignment horizontal="center" vertical="center" wrapText="1"/>
    </xf>
    <xf numFmtId="195" fontId="30" fillId="0" borderId="0" xfId="1011" applyNumberFormat="1" applyFont="1" applyFill="1" applyBorder="1" applyAlignment="1">
      <alignment horizontal="left" vertical="center"/>
    </xf>
    <xf numFmtId="0" fontId="32" fillId="0" borderId="1" xfId="1011" applyNumberFormat="1" applyFont="1" applyFill="1" applyBorder="1" applyAlignment="1">
      <alignment vertical="center" wrapText="1"/>
    </xf>
    <xf numFmtId="204" fontId="32" fillId="0" borderId="1" xfId="23" applyNumberFormat="1" applyFont="1" applyFill="1" applyBorder="1" applyAlignment="1" applyProtection="1">
      <alignment horizontal="right" vertical="center" wrapText="1"/>
      <protection locked="0"/>
    </xf>
    <xf numFmtId="0" fontId="30" fillId="0" borderId="1" xfId="1011" applyFont="1" applyFill="1" applyBorder="1" applyAlignment="1">
      <alignment vertical="center" wrapText="1"/>
    </xf>
    <xf numFmtId="0" fontId="30" fillId="0" borderId="1" xfId="1011" applyFont="1" applyFill="1" applyBorder="1" applyAlignment="1">
      <alignment horizontal="left" vertical="center" wrapText="1"/>
    </xf>
    <xf numFmtId="204" fontId="30" fillId="0" borderId="1" xfId="23" applyNumberFormat="1" applyFont="1" applyFill="1" applyBorder="1" applyAlignment="1" applyProtection="1">
      <alignment horizontal="right" vertical="center" wrapText="1"/>
      <protection locked="0"/>
    </xf>
    <xf numFmtId="0" fontId="30" fillId="0" borderId="1" xfId="1011" applyNumberFormat="1" applyFont="1" applyFill="1" applyBorder="1" applyAlignment="1">
      <alignment vertical="center" wrapText="1"/>
    </xf>
    <xf numFmtId="49" fontId="32" fillId="0" borderId="1" xfId="0" applyNumberFormat="1" applyFont="1" applyFill="1" applyBorder="1" applyAlignment="1" applyProtection="1">
      <alignment horizontal="distributed" vertical="center" wrapText="1"/>
    </xf>
    <xf numFmtId="0" fontId="32" fillId="0" borderId="1" xfId="1011" applyNumberFormat="1" applyFont="1" applyFill="1" applyBorder="1" applyAlignment="1" applyProtection="1">
      <alignment vertical="center" wrapText="1"/>
    </xf>
    <xf numFmtId="195" fontId="30" fillId="0" borderId="1" xfId="1010" applyNumberFormat="1" applyFont="1" applyFill="1" applyBorder="1" applyAlignment="1" applyProtection="1">
      <alignment horizontal="right" vertical="center" wrapText="1"/>
      <protection locked="0"/>
    </xf>
    <xf numFmtId="0" fontId="32" fillId="0" borderId="1" xfId="1011" applyFont="1" applyFill="1" applyBorder="1" applyAlignment="1">
      <alignment horizontal="distributed" vertical="center" wrapText="1" indent="2"/>
    </xf>
    <xf numFmtId="0" fontId="55" fillId="0" borderId="0" xfId="0" applyFont="1" applyFill="1" applyAlignment="1"/>
    <xf numFmtId="0" fontId="34" fillId="0" borderId="0" xfId="1010" applyFill="1">
      <alignment vertical="center"/>
    </xf>
    <xf numFmtId="9" fontId="0" fillId="0" borderId="0" xfId="32" applyFont="1" applyFill="1" applyAlignment="1"/>
    <xf numFmtId="195" fontId="32" fillId="0" borderId="0" xfId="1011" applyNumberFormat="1" applyFont="1" applyFill="1" applyAlignment="1">
      <alignment horizontal="center" vertical="center" wrapText="1"/>
    </xf>
    <xf numFmtId="204" fontId="30" fillId="0" borderId="1" xfId="1016" applyNumberFormat="1" applyFont="1" applyFill="1" applyBorder="1" applyAlignment="1" applyProtection="1">
      <alignment vertical="center" wrapText="1"/>
    </xf>
    <xf numFmtId="194" fontId="41" fillId="0" borderId="1" xfId="0" applyNumberFormat="1" applyFont="1" applyFill="1" applyBorder="1" applyAlignment="1">
      <alignment vertical="center"/>
    </xf>
    <xf numFmtId="10" fontId="30" fillId="0" borderId="1" xfId="32" applyNumberFormat="1" applyFont="1" applyFill="1" applyBorder="1" applyAlignment="1" applyProtection="1">
      <alignment vertical="center" wrapText="1"/>
      <protection locked="0"/>
    </xf>
    <xf numFmtId="0" fontId="45" fillId="0" borderId="0" xfId="1010" applyFont="1" applyFill="1" applyAlignment="1">
      <alignment horizontal="center" vertical="center"/>
    </xf>
    <xf numFmtId="49" fontId="30" fillId="0" borderId="1" xfId="1016" applyNumberFormat="1" applyFont="1" applyFill="1" applyBorder="1" applyAlignment="1" applyProtection="1">
      <alignment horizontal="left" vertical="center" wrapText="1"/>
    </xf>
    <xf numFmtId="204" fontId="41" fillId="0" borderId="1" xfId="23" applyNumberFormat="1" applyFont="1" applyFill="1" applyBorder="1" applyAlignment="1" applyProtection="1">
      <alignment horizontal="right" vertical="center" wrapText="1"/>
      <protection locked="0"/>
    </xf>
    <xf numFmtId="202" fontId="30" fillId="0" borderId="1" xfId="32" applyNumberFormat="1" applyFont="1" applyFill="1" applyBorder="1" applyAlignment="1" applyProtection="1">
      <alignment vertical="center" wrapText="1"/>
      <protection locked="0"/>
    </xf>
    <xf numFmtId="0" fontId="41" fillId="0" borderId="0" xfId="1011" applyFont="1" applyFill="1">
      <alignment vertical="center"/>
    </xf>
    <xf numFmtId="202" fontId="32" fillId="0" borderId="1" xfId="368" applyNumberFormat="1" applyFont="1" applyFill="1" applyBorder="1" applyAlignment="1" applyProtection="1">
      <alignment vertical="center" wrapText="1"/>
      <protection locked="0"/>
    </xf>
    <xf numFmtId="195" fontId="32" fillId="0" borderId="1" xfId="1011" applyNumberFormat="1" applyFont="1" applyFill="1" applyBorder="1" applyAlignment="1" applyProtection="1">
      <alignment vertical="center" wrapText="1"/>
      <protection locked="0"/>
    </xf>
    <xf numFmtId="0" fontId="30" fillId="0" borderId="1" xfId="1011" applyNumberFormat="1" applyFont="1" applyFill="1" applyBorder="1" applyAlignment="1">
      <alignment horizontal="left" vertical="center" wrapText="1"/>
    </xf>
    <xf numFmtId="195" fontId="30" fillId="0" borderId="1" xfId="1011" applyNumberFormat="1" applyFont="1" applyFill="1" applyBorder="1" applyAlignment="1" applyProtection="1">
      <alignment vertical="center" wrapText="1"/>
      <protection locked="0"/>
    </xf>
    <xf numFmtId="202" fontId="30" fillId="0" borderId="1" xfId="368" applyNumberFormat="1" applyFont="1" applyFill="1" applyBorder="1" applyAlignment="1" applyProtection="1">
      <alignment vertical="center" wrapText="1"/>
      <protection locked="0"/>
    </xf>
    <xf numFmtId="195" fontId="30" fillId="0" borderId="1" xfId="1010" applyNumberFormat="1" applyFont="1" applyFill="1" applyBorder="1" applyAlignment="1" applyProtection="1">
      <alignment vertical="center" wrapText="1"/>
      <protection locked="0"/>
    </xf>
    <xf numFmtId="204" fontId="0" fillId="0" borderId="0" xfId="0" applyNumberFormat="1" applyFill="1" applyAlignment="1"/>
    <xf numFmtId="0" fontId="32" fillId="0" borderId="1" xfId="1011" applyNumberFormat="1" applyFont="1" applyFill="1" applyBorder="1" applyAlignment="1">
      <alignment horizontal="left" vertical="center" wrapText="1"/>
    </xf>
    <xf numFmtId="3" fontId="0" fillId="0" borderId="0" xfId="0" applyNumberFormat="1" applyFill="1" applyAlignment="1"/>
    <xf numFmtId="0" fontId="0" fillId="0" borderId="0" xfId="0" applyFill="1" applyAlignment="1" applyProtection="1"/>
    <xf numFmtId="0" fontId="32" fillId="2" borderId="0" xfId="1011" applyFont="1" applyFill="1" applyAlignment="1" applyProtection="1">
      <alignment horizontal="center" vertical="center" wrapText="1"/>
    </xf>
    <xf numFmtId="0" fontId="30" fillId="2" borderId="0" xfId="1011" applyFont="1" applyFill="1" applyProtection="1">
      <alignment vertical="center"/>
    </xf>
    <xf numFmtId="0" fontId="34" fillId="2" borderId="0" xfId="1010" applyFill="1" applyProtection="1">
      <alignment vertical="center"/>
    </xf>
    <xf numFmtId="195" fontId="34" fillId="2" borderId="0" xfId="1011" applyNumberFormat="1" applyFill="1" applyProtection="1">
      <alignment vertical="center"/>
    </xf>
    <xf numFmtId="0" fontId="0" fillId="0" borderId="0" xfId="0" applyAlignment="1" applyProtection="1"/>
    <xf numFmtId="0" fontId="56" fillId="0" borderId="0" xfId="1011" applyFont="1" applyFill="1" applyProtection="1">
      <alignment vertical="center"/>
    </xf>
    <xf numFmtId="0" fontId="47" fillId="0" borderId="0" xfId="1011" applyFont="1" applyFill="1" applyProtection="1">
      <alignment vertical="center"/>
    </xf>
    <xf numFmtId="0" fontId="32" fillId="0" borderId="1" xfId="1011" applyFont="1" applyFill="1" applyBorder="1" applyAlignment="1" applyProtection="1">
      <alignment horizontal="center" vertical="center" wrapText="1"/>
    </xf>
    <xf numFmtId="195" fontId="32" fillId="0" borderId="0" xfId="1011" applyNumberFormat="1" applyFont="1" applyFill="1" applyAlignment="1" applyProtection="1">
      <alignment horizontal="center" vertical="center" wrapText="1"/>
    </xf>
    <xf numFmtId="0" fontId="45" fillId="0" borderId="0" xfId="1010" applyFont="1" applyFill="1" applyAlignment="1" applyProtection="1">
      <alignment horizontal="center" vertical="center"/>
    </xf>
    <xf numFmtId="0" fontId="57" fillId="0" borderId="1" xfId="0" applyFont="1" applyFill="1" applyBorder="1" applyAlignment="1">
      <alignment vertical="center"/>
    </xf>
    <xf numFmtId="0" fontId="57" fillId="0" borderId="21" xfId="0" applyFont="1" applyFill="1" applyBorder="1" applyAlignment="1">
      <alignment vertical="center"/>
    </xf>
    <xf numFmtId="0" fontId="30" fillId="0" borderId="1" xfId="1011" applyNumberFormat="1" applyFont="1" applyFill="1" applyBorder="1" applyAlignment="1" applyProtection="1">
      <alignment vertical="center" wrapText="1"/>
    </xf>
    <xf numFmtId="202" fontId="32" fillId="0" borderId="1" xfId="368" applyNumberFormat="1" applyFont="1" applyFill="1" applyBorder="1" applyAlignment="1" applyProtection="1">
      <alignment horizontal="right" vertical="center" wrapText="1"/>
      <protection locked="0"/>
    </xf>
    <xf numFmtId="0" fontId="32" fillId="0" borderId="1" xfId="1011" applyNumberFormat="1" applyFont="1" applyFill="1" applyBorder="1" applyAlignment="1" applyProtection="1">
      <alignment horizontal="distributed" vertical="center"/>
    </xf>
    <xf numFmtId="0" fontId="0" fillId="0" borderId="0" xfId="0" applyAlignment="1">
      <alignment horizontal="center"/>
    </xf>
    <xf numFmtId="0" fontId="58" fillId="0" borderId="22" xfId="0" applyFont="1" applyBorder="1" applyAlignment="1">
      <alignment horizontal="center" vertical="center"/>
    </xf>
    <xf numFmtId="0" fontId="58" fillId="0" borderId="23" xfId="0" applyFont="1" applyBorder="1" applyAlignment="1">
      <alignment horizontal="center" vertical="center"/>
    </xf>
    <xf numFmtId="0" fontId="0" fillId="0" borderId="1" xfId="0" applyBorder="1" applyAlignment="1">
      <alignment horizontal="center"/>
    </xf>
    <xf numFmtId="0" fontId="0" fillId="0" borderId="1" xfId="0" applyBorder="1" applyAlignment="1"/>
    <xf numFmtId="0" fontId="59" fillId="0" borderId="0" xfId="0" applyFont="1" applyAlignment="1">
      <alignment horizontal="center" vertical="center"/>
    </xf>
  </cellXfs>
  <cellStyles count="1327">
    <cellStyle name="常规" xfId="0" builtinId="0"/>
    <cellStyle name="货币[0]" xfId="1" builtinId="7"/>
    <cellStyle name="强调文字颜色 2 3 2" xfId="2"/>
    <cellStyle name="输入" xfId="3" builtinId="20"/>
    <cellStyle name="汇总 6" xfId="4"/>
    <cellStyle name="Accent5 9" xfId="5"/>
    <cellStyle name="货币" xfId="6" builtinId="4"/>
    <cellStyle name="部门 4" xfId="7"/>
    <cellStyle name="_ET_STYLE_NoName_00__Book1_1 2 2 2" xfId="8"/>
    <cellStyle name="20% - 强调文字颜色 3" xfId="9" builtinId="38"/>
    <cellStyle name="百分比 2 8 2" xfId="10"/>
    <cellStyle name="好 3 2 2" xfId="11"/>
    <cellStyle name="args.style" xfId="12"/>
    <cellStyle name="Accent1 5" xfId="13"/>
    <cellStyle name="常规 3 2 3 2" xfId="14"/>
    <cellStyle name="Accent2 - 20% 2" xfId="15"/>
    <cellStyle name="_Book1_2 2" xfId="16"/>
    <cellStyle name="常规 3 4 3" xfId="17"/>
    <cellStyle name="Accent2 - 40%" xfId="18"/>
    <cellStyle name="千位分隔[0]" xfId="19" builtinId="6"/>
    <cellStyle name="常规 26 2" xfId="20"/>
    <cellStyle name="40% - 强调文字颜色 3" xfId="21" builtinId="39"/>
    <cellStyle name="差" xfId="22" builtinId="27"/>
    <cellStyle name="千位分隔" xfId="23" builtinId="3"/>
    <cellStyle name="60% - 强调文字颜色 3" xfId="24" builtinId="40"/>
    <cellStyle name="Accent6 4" xfId="25"/>
    <cellStyle name="好_0605石屏县 2 2" xfId="26"/>
    <cellStyle name="Input [yellow] 4" xfId="27"/>
    <cellStyle name="Accent2 - 60%" xfId="28"/>
    <cellStyle name="日期" xfId="29"/>
    <cellStyle name="60% - 强调文字颜色 6 3 2" xfId="30"/>
    <cellStyle name="超链接" xfId="31" builtinId="8"/>
    <cellStyle name="百分比" xfId="32" builtinId="5"/>
    <cellStyle name="差_Book1 2" xfId="33"/>
    <cellStyle name="Accent4 5" xfId="34"/>
    <cellStyle name="60% - 强调文字颜色 4 2 2 2" xfId="35"/>
    <cellStyle name="已访问的超链接" xfId="36" builtinId="9"/>
    <cellStyle name="注释" xfId="37" builtinId="10"/>
    <cellStyle name="60% - 强调文字颜色 2 3" xfId="38"/>
    <cellStyle name="_ET_STYLE_NoName_00__Sheet3" xfId="39"/>
    <cellStyle name="Accent6 3" xfId="40"/>
    <cellStyle name="Accent5 - 60% 2 2" xfId="41"/>
    <cellStyle name="60% - 强调文字颜色 2" xfId="42" builtinId="36"/>
    <cellStyle name="Accent3 4 2" xfId="43"/>
    <cellStyle name="百分比 7" xfId="44"/>
    <cellStyle name="标题 4" xfId="45" builtinId="19"/>
    <cellStyle name="警告文本" xfId="46" builtinId="11"/>
    <cellStyle name="常规 6 5" xfId="47"/>
    <cellStyle name="常规 4 2 2 3" xfId="48"/>
    <cellStyle name="60% - 强调文字颜色 2 2 2" xfId="49"/>
    <cellStyle name="标题" xfId="50" builtinId="15"/>
    <cellStyle name="解释性文本" xfId="51" builtinId="53"/>
    <cellStyle name="标题 1 5 2" xfId="52"/>
    <cellStyle name="Accent1 - 60% 2 2" xfId="53"/>
    <cellStyle name="百分比 4" xfId="54"/>
    <cellStyle name="标题 1" xfId="55" builtinId="16"/>
    <cellStyle name="百分比 5" xfId="56"/>
    <cellStyle name="差 7" xfId="57"/>
    <cellStyle name="0,0_x000d__x000a_NA_x000d__x000a_" xfId="58"/>
    <cellStyle name="60% - 强调文字颜色 2 2 2 2" xfId="59"/>
    <cellStyle name="标题 2" xfId="60" builtinId="17"/>
    <cellStyle name="Accent6 2" xfId="61"/>
    <cellStyle name="60% - 强调文字颜色 1" xfId="62" builtinId="32"/>
    <cellStyle name="Accent4 2 2" xfId="63"/>
    <cellStyle name="百分比 6" xfId="64"/>
    <cellStyle name="标题 3" xfId="65" builtinId="18"/>
    <cellStyle name="Accent6 5" xfId="66"/>
    <cellStyle name="60% - 强调文字颜色 4" xfId="67" builtinId="44"/>
    <cellStyle name="输出" xfId="68" builtinId="21"/>
    <cellStyle name="计算" xfId="69" builtinId="22"/>
    <cellStyle name="40% - 强调文字颜色 4 2" xfId="70"/>
    <cellStyle name="检查单元格" xfId="71" builtinId="23"/>
    <cellStyle name="20% - 强调文字颜色 6" xfId="72" builtinId="50"/>
    <cellStyle name="强调文字颜色 2" xfId="73" builtinId="33"/>
    <cellStyle name="常规 2 2 2 5" xfId="74"/>
    <cellStyle name="PSHeading 4" xfId="75"/>
    <cellStyle name="链接单元格" xfId="76" builtinId="24"/>
    <cellStyle name="60% - 强调文字颜色 4 2 3" xfId="77"/>
    <cellStyle name="汇总" xfId="78" builtinId="25"/>
    <cellStyle name="好" xfId="79" builtinId="26"/>
    <cellStyle name="20% - 强调文字颜色 3 3" xfId="80"/>
    <cellStyle name="适中" xfId="81" builtinId="28"/>
    <cellStyle name="20% - 强调文字颜色 5" xfId="82" builtinId="46"/>
    <cellStyle name="强调文字颜色 1" xfId="83" builtinId="29"/>
    <cellStyle name="常规 2 2 2 4" xfId="84"/>
    <cellStyle name="编号 3 2" xfId="85"/>
    <cellStyle name="20% - 强调文字颜色 1" xfId="86" builtinId="30"/>
    <cellStyle name="Accent6 - 20% 2 2" xfId="87"/>
    <cellStyle name="40% - 强调文字颜色 1" xfId="88" builtinId="31"/>
    <cellStyle name="20% - 强调文字颜色 2" xfId="89" builtinId="34"/>
    <cellStyle name="40% - 强调文字颜色 2" xfId="90" builtinId="35"/>
    <cellStyle name="Accent2 - 40% 2" xfId="91"/>
    <cellStyle name="强调文字颜色 3" xfId="92" builtinId="37"/>
    <cellStyle name="PSChar" xfId="93"/>
    <cellStyle name="好_2008年地州对账表(国库资金）" xfId="94"/>
    <cellStyle name="Accent2 - 40% 3" xfId="95"/>
    <cellStyle name="强调文字颜色 4" xfId="96" builtinId="41"/>
    <cellStyle name="20% - 强调文字颜色 4" xfId="97" builtinId="42"/>
    <cellStyle name="40% - 强调文字颜色 4" xfId="98" builtinId="43"/>
    <cellStyle name="强调文字颜色 5" xfId="99" builtinId="45"/>
    <cellStyle name="60% - 强调文字颜色 5 2 2 2" xfId="100"/>
    <cellStyle name="40% - 强调文字颜色 5" xfId="101" builtinId="47"/>
    <cellStyle name="标题 1 4 2" xfId="102"/>
    <cellStyle name="Accent6 6" xfId="103"/>
    <cellStyle name="60% - 强调文字颜色 5" xfId="104" builtinId="48"/>
    <cellStyle name="强调文字颜色 6" xfId="105" builtinId="49"/>
    <cellStyle name="_弱电系统设备配置报价清单" xfId="106"/>
    <cellStyle name="40% - 强调文字颜色 6" xfId="107" builtinId="51"/>
    <cellStyle name="标题 1 4 3" xfId="108"/>
    <cellStyle name="Accent6 7" xfId="109"/>
    <cellStyle name="60% - 强调文字颜色 6" xfId="110" builtinId="52"/>
    <cellStyle name="常规 2 12 2" xfId="111"/>
    <cellStyle name="Accent2 - 20% 3" xfId="112"/>
    <cellStyle name="_Book1_2 3" xfId="113"/>
    <cellStyle name="_ET_STYLE_NoName_00__Book1" xfId="114"/>
    <cellStyle name="_ET_STYLE_NoName_00_" xfId="115"/>
    <cellStyle name="_Book1_1" xfId="116"/>
    <cellStyle name="_20100326高清市院遂宁检察院1080P配置清单26日改" xfId="117"/>
    <cellStyle name="Accent2 - 20% 2 2" xfId="118"/>
    <cellStyle name="百分比 2 2 4" xfId="119"/>
    <cellStyle name="_Book1_2 2 2" xfId="120"/>
    <cellStyle name="百分比 2 2 5" xfId="121"/>
    <cellStyle name="百分比 2 10 2" xfId="122"/>
    <cellStyle name="_Book1_2 2 3" xfId="123"/>
    <cellStyle name="百分比 2 2 4 2" xfId="124"/>
    <cellStyle name="_Book1_2 2 2 2" xfId="125"/>
    <cellStyle name="_Book1_3 2" xfId="126"/>
    <cellStyle name="常规 2 7 2" xfId="127"/>
    <cellStyle name="_Book1" xfId="128"/>
    <cellStyle name="常规 3 2 3" xfId="129"/>
    <cellStyle name="Accent2 - 20%" xfId="130"/>
    <cellStyle name="_Book1_2" xfId="131"/>
    <cellStyle name="百分比 2 3 4" xfId="132"/>
    <cellStyle name="_Book1_2 3 2" xfId="133"/>
    <cellStyle name="_Book1_2 4" xfId="134"/>
    <cellStyle name="超级链接 2" xfId="135"/>
    <cellStyle name="Accent1 4 2" xfId="136"/>
    <cellStyle name="_Book1_3" xfId="137"/>
    <cellStyle name="Accent5 - 60% 3" xfId="138"/>
    <cellStyle name="_ET_STYLE_NoName_00__Book1_1" xfId="139"/>
    <cellStyle name="_ET_STYLE_NoName_00__Book1_1 2" xfId="140"/>
    <cellStyle name="_ET_STYLE_NoName_00__Book1_1 2 2" xfId="141"/>
    <cellStyle name="_ET_STYLE_NoName_00__Book1_1 2 3" xfId="142"/>
    <cellStyle name="标题 2 2 2 2" xfId="143"/>
    <cellStyle name="Percent [2]" xfId="144"/>
    <cellStyle name="百分比 2 7 2" xfId="145"/>
    <cellStyle name="_ET_STYLE_NoName_00__Book1_1 3" xfId="146"/>
    <cellStyle name="超级链接" xfId="147"/>
    <cellStyle name="Accent1 4" xfId="148"/>
    <cellStyle name="_ET_STYLE_NoName_00__Book1_1 3 2" xfId="149"/>
    <cellStyle name="_ET_STYLE_NoName_00__Book1_1 4" xfId="150"/>
    <cellStyle name="Accent5 4" xfId="151"/>
    <cellStyle name="_关闭破产企业已移交地方管理中小学校退休教师情况明细表(1)" xfId="152"/>
    <cellStyle name="0,0_x005f_x000d__x005f_x000a_NA_x005f_x000d__x005f_x000a_" xfId="153"/>
    <cellStyle name="20% - 强调文字颜色 1 2" xfId="154"/>
    <cellStyle name="20% - 强调文字颜色 1 2 2" xfId="155"/>
    <cellStyle name="强调文字颜色 2 2 2 2" xfId="156"/>
    <cellStyle name="20% - 强调文字颜色 1 3" xfId="157"/>
    <cellStyle name="Accent1 - 20% 2" xfId="158"/>
    <cellStyle name="20% - 强调文字颜色 2 2" xfId="159"/>
    <cellStyle name="20% - 强调文字颜色 2 2 2" xfId="160"/>
    <cellStyle name="60% - 强调文字颜色 3 2 2 2" xfId="161"/>
    <cellStyle name="20% - 强调文字颜色 2 3" xfId="162"/>
    <cellStyle name="常规 3 2 5" xfId="163"/>
    <cellStyle name="20% - 强调文字颜色 3 2" xfId="164"/>
    <cellStyle name="20% - 强调文字颜色 3 2 2" xfId="165"/>
    <cellStyle name="Mon閠aire_!!!GO" xfId="166"/>
    <cellStyle name="常规 3 3 5" xfId="167"/>
    <cellStyle name="20% - 强调文字颜色 4 2" xfId="168"/>
    <cellStyle name="常规 3 3 5 2" xfId="169"/>
    <cellStyle name="20% - 强调文字颜色 4 2 2" xfId="170"/>
    <cellStyle name="Accent6 - 60% 2 2" xfId="171"/>
    <cellStyle name="常规 3 3 6" xfId="172"/>
    <cellStyle name="20% - 强调文字颜色 4 3" xfId="173"/>
    <cellStyle name="20% - 强调文字颜色 5 2" xfId="174"/>
    <cellStyle name="20% - 强调文字颜色 5 2 2" xfId="175"/>
    <cellStyle name="20% - 强调文字颜色 5 3" xfId="176"/>
    <cellStyle name="20% - 强调文字颜色 6 2" xfId="177"/>
    <cellStyle name="20% - 强调文字颜色 6 2 2" xfId="178"/>
    <cellStyle name="Accent6 - 20% 3" xfId="179"/>
    <cellStyle name="20% - 强调文字颜色 6 3" xfId="180"/>
    <cellStyle name="40% - 强调文字颜色 1 2" xfId="181"/>
    <cellStyle name="40% - 强调文字颜色 1 2 2" xfId="182"/>
    <cellStyle name="Accent1" xfId="183"/>
    <cellStyle name="常规 9 2" xfId="184"/>
    <cellStyle name="40% - 强调文字颜色 1 3" xfId="185"/>
    <cellStyle name="40% - 强调文字颜色 2 2" xfId="186"/>
    <cellStyle name="40% - 强调文字颜色 2 2 2" xfId="187"/>
    <cellStyle name="40% - 强调文字颜色 2 3" xfId="188"/>
    <cellStyle name="40% - 强调文字颜色 3 2" xfId="189"/>
    <cellStyle name="40% - 强调文字颜色 3 2 2" xfId="190"/>
    <cellStyle name="40% - 强调文字颜色 3 3" xfId="191"/>
    <cellStyle name="40% - 强调文字颜色 4 2 2" xfId="192"/>
    <cellStyle name="Accent6 - 20% 2" xfId="193"/>
    <cellStyle name="40% - 强调文字颜色 4 3" xfId="194"/>
    <cellStyle name="好 2 3" xfId="195"/>
    <cellStyle name="40% - 强调文字颜色 5 2" xfId="196"/>
    <cellStyle name="60% - 强调文字颜色 4 3" xfId="197"/>
    <cellStyle name="40% - 强调文字颜色 5 2 2" xfId="198"/>
    <cellStyle name="好 2 4" xfId="199"/>
    <cellStyle name="40% - 强调文字颜色 5 3" xfId="200"/>
    <cellStyle name="标题 2 2 4" xfId="201"/>
    <cellStyle name="适中 2 2" xfId="202"/>
    <cellStyle name="百分比 2 9" xfId="203"/>
    <cellStyle name="好 3 3" xfId="204"/>
    <cellStyle name="40% - 强调文字颜色 6 2" xfId="205"/>
    <cellStyle name="适中 2 2 2" xfId="206"/>
    <cellStyle name="百分比 2 9 2" xfId="207"/>
    <cellStyle name="Accent2 5" xfId="208"/>
    <cellStyle name="40% - 强调文字颜色 6 2 2" xfId="209"/>
    <cellStyle name="好 3 4" xfId="210"/>
    <cellStyle name="40% - 强调文字颜色 6 3" xfId="211"/>
    <cellStyle name="输出 3 4" xfId="212"/>
    <cellStyle name="Accent6 2 2" xfId="213"/>
    <cellStyle name="60% - 强调文字颜色 1 2" xfId="214"/>
    <cellStyle name="60% - 强调文字颜色 1 2 2" xfId="215"/>
    <cellStyle name="好 7" xfId="216"/>
    <cellStyle name="标题 3 2 4" xfId="217"/>
    <cellStyle name="60% - 强调文字颜色 1 2 2 2" xfId="218"/>
    <cellStyle name="百分比 2 3 4 2" xfId="219"/>
    <cellStyle name="60% - 强调文字颜色 1 2 3" xfId="220"/>
    <cellStyle name="60% - 强调文字颜色 1 3" xfId="221"/>
    <cellStyle name="60% - 强调文字颜色 1 3 2" xfId="222"/>
    <cellStyle name="输出 4 4" xfId="223"/>
    <cellStyle name="常规 5" xfId="224"/>
    <cellStyle name="Accent6 3 2" xfId="225"/>
    <cellStyle name="60% - 强调文字颜色 2 2" xfId="226"/>
    <cellStyle name="Accent6 - 60%" xfId="227"/>
    <cellStyle name="60% - 强调文字颜色 2 2 3" xfId="228"/>
    <cellStyle name="注释 2" xfId="229"/>
    <cellStyle name="60% - 强调文字颜色 2 3 2" xfId="230"/>
    <cellStyle name="Accent6 4 2" xfId="231"/>
    <cellStyle name="60% - 强调文字颜色 3 2" xfId="232"/>
    <cellStyle name="60% - 强调文字颜色 3 2 2" xfId="233"/>
    <cellStyle name="60% - 强调文字颜色 3 2 3" xfId="234"/>
    <cellStyle name="Accent5 - 40% 2" xfId="235"/>
    <cellStyle name="60% - 强调文字颜色 3 3" xfId="236"/>
    <cellStyle name="Accent5 - 40% 2 2" xfId="237"/>
    <cellStyle name="60% - 强调文字颜色 3 3 2" xfId="238"/>
    <cellStyle name="Accent6 5 2" xfId="239"/>
    <cellStyle name="60% - 强调文字颜色 4 2" xfId="240"/>
    <cellStyle name="60% - 强调文字颜色 4 2 2" xfId="241"/>
    <cellStyle name="常规 20" xfId="242"/>
    <cellStyle name="常规 15" xfId="243"/>
    <cellStyle name="60% - 强调文字颜色 4 3 2" xfId="244"/>
    <cellStyle name="标题 1 4 2 2" xfId="245"/>
    <cellStyle name="60% - 强调文字颜色 5 2" xfId="246"/>
    <cellStyle name="60% - 强调文字颜色 5 2 2" xfId="247"/>
    <cellStyle name="百分比 2 10" xfId="248"/>
    <cellStyle name="60% - 强调文字颜色 5 2 3" xfId="249"/>
    <cellStyle name="60% - 强调文字颜色 5 3" xfId="250"/>
    <cellStyle name="RowLevel_0" xfId="251"/>
    <cellStyle name="60% - 强调文字颜色 5 3 2" xfId="252"/>
    <cellStyle name="60% - 强调文字颜色 6 2" xfId="253"/>
    <cellStyle name="强调文字颜色 5 2 3" xfId="254"/>
    <cellStyle name="Header2" xfId="255"/>
    <cellStyle name="60% - 强调文字颜色 6 2 2" xfId="256"/>
    <cellStyle name="Header2 2" xfId="257"/>
    <cellStyle name="60% - 强调文字颜色 6 2 2 2" xfId="258"/>
    <cellStyle name="60% - 强调文字颜色 6 2 3" xfId="259"/>
    <cellStyle name="60% - 强调文字颜色 6 3" xfId="260"/>
    <cellStyle name="6mal" xfId="261"/>
    <cellStyle name="Accent4 9" xfId="262"/>
    <cellStyle name="强调文字颜色 2 2 2" xfId="263"/>
    <cellStyle name="Accent1 - 20%" xfId="264"/>
    <cellStyle name="Accent5 - 20%" xfId="265"/>
    <cellStyle name="Accent1 - 20% 2 2" xfId="266"/>
    <cellStyle name="Accent1 - 20% 3" xfId="267"/>
    <cellStyle name="标题 6 2 2" xfId="268"/>
    <cellStyle name="Accent6 9" xfId="269"/>
    <cellStyle name="Accent1 - 40%" xfId="270"/>
    <cellStyle name="Accent1 - 40% 2" xfId="271"/>
    <cellStyle name="Accent1 - 40% 2 2" xfId="272"/>
    <cellStyle name="PSHeading 3 2" xfId="273"/>
    <cellStyle name="Accent1 - 40% 3" xfId="274"/>
    <cellStyle name="Accent1 - 60%" xfId="275"/>
    <cellStyle name="标题 1 5" xfId="276"/>
    <cellStyle name="Accent1 - 60% 2" xfId="277"/>
    <cellStyle name="标题 1 6" xfId="278"/>
    <cellStyle name="Accent1 - 60% 3" xfId="279"/>
    <cellStyle name="Accent1 2" xfId="280"/>
    <cellStyle name="Date 3" xfId="281"/>
    <cellStyle name="Accent1 2 2" xfId="282"/>
    <cellStyle name="Currency [0]_!!!GO" xfId="283"/>
    <cellStyle name="Accent1 3" xfId="284"/>
    <cellStyle name="Accent1 3 2" xfId="285"/>
    <cellStyle name="Accent1 5 2" xfId="286"/>
    <cellStyle name="sstot" xfId="287"/>
    <cellStyle name="常规 2 2 3 2" xfId="288"/>
    <cellStyle name="Accent1 6" xfId="289"/>
    <cellStyle name="常规 2 2 3 3" xfId="290"/>
    <cellStyle name="Accent1 7" xfId="291"/>
    <cellStyle name="常规 2 2 3 4" xfId="292"/>
    <cellStyle name="差_1110洱源 2" xfId="293"/>
    <cellStyle name="Accent1 8" xfId="294"/>
    <cellStyle name="差_1110洱源 3" xfId="295"/>
    <cellStyle name="Accent1 9" xfId="296"/>
    <cellStyle name="强调文字颜色 5 2 2 2" xfId="297"/>
    <cellStyle name="Header1 2" xfId="298"/>
    <cellStyle name="Accent2" xfId="299"/>
    <cellStyle name="输入 2 4" xfId="300"/>
    <cellStyle name="Accent2 - 40% 2 2" xfId="301"/>
    <cellStyle name="Accent2 - 60% 2" xfId="302"/>
    <cellStyle name="Accent5 - 40% 3" xfId="303"/>
    <cellStyle name="Accent2 - 60% 2 2" xfId="304"/>
    <cellStyle name="Accent2 - 60% 3" xfId="305"/>
    <cellStyle name="Accent2 2" xfId="306"/>
    <cellStyle name="t" xfId="307"/>
    <cellStyle name="Accent2 2 2" xfId="308"/>
    <cellStyle name="Accent2 3" xfId="309"/>
    <cellStyle name="Accent2 3 2" xfId="310"/>
    <cellStyle name="Accent2 4" xfId="311"/>
    <cellStyle name="Accent2 4 2" xfId="312"/>
    <cellStyle name="百分比 2 9 2 2" xfId="313"/>
    <cellStyle name="Accent2 5 2" xfId="314"/>
    <cellStyle name="常规 2 2 11" xfId="315"/>
    <cellStyle name="百分比 2 9 3" xfId="316"/>
    <cellStyle name="Date" xfId="317"/>
    <cellStyle name="常规 2 2 4 2" xfId="318"/>
    <cellStyle name="Accent2 6" xfId="319"/>
    <cellStyle name="Accent2 7" xfId="320"/>
    <cellStyle name="Accent2 8" xfId="321"/>
    <cellStyle name="Accent2 9" xfId="322"/>
    <cellStyle name="Accent3" xfId="323"/>
    <cellStyle name="Milliers_!!!GO" xfId="324"/>
    <cellStyle name="Accent5 2" xfId="325"/>
    <cellStyle name="Accent3 - 20%" xfId="326"/>
    <cellStyle name="标题 1 3" xfId="327"/>
    <cellStyle name="常规 2 2 7" xfId="328"/>
    <cellStyle name="百分比 4 3" xfId="329"/>
    <cellStyle name="Accent5 2 2" xfId="330"/>
    <cellStyle name="Accent3 - 20% 2" xfId="331"/>
    <cellStyle name="标题 1 3 2" xfId="332"/>
    <cellStyle name="汇总 3" xfId="333"/>
    <cellStyle name="Accent5 6" xfId="334"/>
    <cellStyle name="Accent3 - 20% 2 2" xfId="335"/>
    <cellStyle name="标题 1 4" xfId="336"/>
    <cellStyle name="Accent3 - 20% 3" xfId="337"/>
    <cellStyle name="Mon閠aire [0]_!!!GO" xfId="338"/>
    <cellStyle name="Accent4 3 2" xfId="339"/>
    <cellStyle name="Accent3 - 40%" xfId="340"/>
    <cellStyle name="Accent3 - 40% 2" xfId="341"/>
    <cellStyle name="Accent3 - 40% 2 2" xfId="342"/>
    <cellStyle name="Accent4 - 60%" xfId="343"/>
    <cellStyle name="捠壿 [0.00]_Region Orders (2)" xfId="344"/>
    <cellStyle name="常规 15 2 2" xfId="345"/>
    <cellStyle name="百分比 2 6 2" xfId="346"/>
    <cellStyle name="Accent3 - 40% 3" xfId="347"/>
    <cellStyle name="Accent4 5 2" xfId="348"/>
    <cellStyle name="Accent3 - 60%" xfId="349"/>
    <cellStyle name="好_M01-1 3" xfId="350"/>
    <cellStyle name="Accent3 - 60% 2" xfId="351"/>
    <cellStyle name="编号" xfId="352"/>
    <cellStyle name="Accent3 - 60% 2 2" xfId="353"/>
    <cellStyle name="Accent3 - 60% 3" xfId="354"/>
    <cellStyle name="Accent3 2" xfId="355"/>
    <cellStyle name="comma zerodec" xfId="356"/>
    <cellStyle name="Accent3 2 2" xfId="357"/>
    <cellStyle name="Accent3 3" xfId="358"/>
    <cellStyle name="Accent3 3 2" xfId="359"/>
    <cellStyle name="Accent3 4" xfId="360"/>
    <cellStyle name="Accent3 5" xfId="361"/>
    <cellStyle name="Accent3 5 2" xfId="362"/>
    <cellStyle name="Moneda_96 Risk" xfId="363"/>
    <cellStyle name="常规 2 2 5 2" xfId="364"/>
    <cellStyle name="Accent3 6" xfId="365"/>
    <cellStyle name="Accent3 7" xfId="366"/>
    <cellStyle name="Accent3 8" xfId="367"/>
    <cellStyle name="百分比 2" xfId="368"/>
    <cellStyle name="Accent3 9" xfId="369"/>
    <cellStyle name="Accent4" xfId="370"/>
    <cellStyle name="百分比 2 2 2" xfId="371"/>
    <cellStyle name="Accent4 - 20%" xfId="372"/>
    <cellStyle name="百分比 2 2 2 2" xfId="373"/>
    <cellStyle name="Accent4 - 20% 2" xfId="374"/>
    <cellStyle name="百分比 2 2 2 2 2" xfId="375"/>
    <cellStyle name="Accent4 - 20% 2 2" xfId="376"/>
    <cellStyle name="强调 2 2" xfId="377"/>
    <cellStyle name="百分比 2 2 2 3" xfId="378"/>
    <cellStyle name="Accent4 - 20% 3" xfId="379"/>
    <cellStyle name="百分比 2 4 2" xfId="380"/>
    <cellStyle name="Accent4 - 40%" xfId="381"/>
    <cellStyle name="百分比 2 4 2 2" xfId="382"/>
    <cellStyle name="Accent6 - 40%" xfId="383"/>
    <cellStyle name="Accent4 - 40% 2" xfId="384"/>
    <cellStyle name="商品名称 4" xfId="385"/>
    <cellStyle name="Accent6 - 40% 2" xfId="386"/>
    <cellStyle name="Accent4 - 40% 2 2" xfId="387"/>
    <cellStyle name="Accent4 - 40% 3" xfId="388"/>
    <cellStyle name="Accent4 - 60% 2" xfId="389"/>
    <cellStyle name="Accent4 - 60% 2 2" xfId="390"/>
    <cellStyle name="Accent4 - 60% 3" xfId="391"/>
    <cellStyle name="PSSpacer" xfId="392"/>
    <cellStyle name="Accent6" xfId="393"/>
    <cellStyle name="Accent4 2" xfId="394"/>
    <cellStyle name="New Times Roman" xfId="395"/>
    <cellStyle name="Accent4 3" xfId="396"/>
    <cellStyle name="Accent4 4" xfId="397"/>
    <cellStyle name="Accent4 4 2" xfId="398"/>
    <cellStyle name="PSHeading 5" xfId="399"/>
    <cellStyle name="标题 1 2 2" xfId="400"/>
    <cellStyle name="常规 2 2 6 2" xfId="401"/>
    <cellStyle name="Accent4 6" xfId="402"/>
    <cellStyle name="百分比 4 2 2" xfId="403"/>
    <cellStyle name="标题 1 2 3" xfId="404"/>
    <cellStyle name="Accent4 7" xfId="405"/>
    <cellStyle name="标题 1 2 4" xfId="406"/>
    <cellStyle name="Accent4 8" xfId="407"/>
    <cellStyle name="Accent5" xfId="408"/>
    <cellStyle name="Accent5 - 20% 2" xfId="409"/>
    <cellStyle name="Accent5 - 20% 2 2" xfId="410"/>
    <cellStyle name="Input [yellow] 2 2 2" xfId="411"/>
    <cellStyle name="Accent5 - 20% 3" xfId="412"/>
    <cellStyle name="Accent5 - 40%" xfId="413"/>
    <cellStyle name="标题 2 3 3" xfId="414"/>
    <cellStyle name="Accent5 - 60%" xfId="415"/>
    <cellStyle name="Accent5 - 60% 2" xfId="416"/>
    <cellStyle name="Category" xfId="417"/>
    <cellStyle name="Accent5 3" xfId="418"/>
    <cellStyle name="标题 2 3" xfId="419"/>
    <cellStyle name="Category 2" xfId="420"/>
    <cellStyle name="Accent5 3 2" xfId="421"/>
    <cellStyle name="标题 3 3" xfId="422"/>
    <cellStyle name="Comma [0]_!!!GO" xfId="423"/>
    <cellStyle name="Accent5 4 2" xfId="424"/>
    <cellStyle name="汇总 2" xfId="425"/>
    <cellStyle name="Accent5 5" xfId="426"/>
    <cellStyle name="汇总 2 2" xfId="427"/>
    <cellStyle name="Accent5 5 2" xfId="428"/>
    <cellStyle name="标题 1 3 3" xfId="429"/>
    <cellStyle name="汇总 4" xfId="430"/>
    <cellStyle name="Accent5 7" xfId="431"/>
    <cellStyle name="标题 1 3 4" xfId="432"/>
    <cellStyle name="百分比 2 3 2 2 2" xfId="433"/>
    <cellStyle name="汇总 5" xfId="434"/>
    <cellStyle name="Accent5 8" xfId="435"/>
    <cellStyle name="Accent6 - 20%" xfId="436"/>
    <cellStyle name="Accent6 - 40% 2 2" xfId="437"/>
    <cellStyle name="ColLevel_0" xfId="438"/>
    <cellStyle name="Accent6 - 40% 3" xfId="439"/>
    <cellStyle name="Accent6 - 60% 2" xfId="440"/>
    <cellStyle name="Accent6 - 60% 3" xfId="441"/>
    <cellStyle name="标题 1 4 4" xfId="442"/>
    <cellStyle name="Accent6 8" xfId="443"/>
    <cellStyle name="百分比 2 4 3" xfId="444"/>
    <cellStyle name="Comma_!!!GO" xfId="445"/>
    <cellStyle name="分级显示列_1_Book1" xfId="446"/>
    <cellStyle name="标题 3 3 2" xfId="447"/>
    <cellStyle name="Currency_!!!GO" xfId="448"/>
    <cellStyle name="标题 2 3 4" xfId="449"/>
    <cellStyle name="Currency1" xfId="450"/>
    <cellStyle name="Date 2" xfId="451"/>
    <cellStyle name="Date 2 2" xfId="452"/>
    <cellStyle name="Dollar (zero dec)" xfId="453"/>
    <cellStyle name="标题 2 2" xfId="454"/>
    <cellStyle name="常规 2 3 6" xfId="455"/>
    <cellStyle name="百分比 5 2" xfId="456"/>
    <cellStyle name="Grey" xfId="457"/>
    <cellStyle name="强调文字颜色 5 2 2" xfId="458"/>
    <cellStyle name="Header1" xfId="459"/>
    <cellStyle name="Header2 2 2" xfId="460"/>
    <cellStyle name="Header2 3" xfId="461"/>
    <cellStyle name="千位分隔 2 4" xfId="462"/>
    <cellStyle name="Input [yellow]" xfId="463"/>
    <cellStyle name="千位分隔 2 4 2" xfId="464"/>
    <cellStyle name="Input [yellow] 2" xfId="465"/>
    <cellStyle name="Input [yellow] 2 2" xfId="466"/>
    <cellStyle name="Input [yellow] 2 3" xfId="467"/>
    <cellStyle name="Input [yellow] 3" xfId="468"/>
    <cellStyle name="Input [yellow] 3 2" xfId="469"/>
    <cellStyle name="Input Cells" xfId="470"/>
    <cellStyle name="Linked Cells" xfId="471"/>
    <cellStyle name="Millares [0]_96 Risk" xfId="472"/>
    <cellStyle name="常规 2 2 2 2" xfId="473"/>
    <cellStyle name="Millares_96 Risk" xfId="474"/>
    <cellStyle name="千位分隔 2 3 2" xfId="475"/>
    <cellStyle name="Milliers [0]_!!!GO" xfId="476"/>
    <cellStyle name="Moneda [0]_96 Risk" xfId="477"/>
    <cellStyle name="数量 3" xfId="478"/>
    <cellStyle name="标题 1 2 2 2" xfId="479"/>
    <cellStyle name="Month" xfId="480"/>
    <cellStyle name="Month 2" xfId="481"/>
    <cellStyle name="百分比 10" xfId="482"/>
    <cellStyle name="PSHeading 2" xfId="483"/>
    <cellStyle name="no dec" xfId="484"/>
    <cellStyle name="PSHeading 2 2" xfId="485"/>
    <cellStyle name="no dec 2" xfId="486"/>
    <cellStyle name="PSHeading 2 2 2" xfId="487"/>
    <cellStyle name="no dec 2 2" xfId="488"/>
    <cellStyle name="百分比 3 3 2" xfId="489"/>
    <cellStyle name="PSHeading 2 3" xfId="490"/>
    <cellStyle name="no dec 3" xfId="491"/>
    <cellStyle name="Normal" xfId="492"/>
    <cellStyle name="Normal - Style1" xfId="493"/>
    <cellStyle name="百分比 2 5 2" xfId="494"/>
    <cellStyle name="Normal_!!!GO" xfId="495"/>
    <cellStyle name="PSInt" xfId="496"/>
    <cellStyle name="per.style" xfId="497"/>
    <cellStyle name="常规 2 3 4" xfId="498"/>
    <cellStyle name="t_HVAC Equipment (3)" xfId="499"/>
    <cellStyle name="Percent [2] 2" xfId="500"/>
    <cellStyle name="Percent_!!!GO" xfId="501"/>
    <cellStyle name="百分比 8" xfId="502"/>
    <cellStyle name="Pourcentage_pldt" xfId="503"/>
    <cellStyle name="PSChar 2" xfId="504"/>
    <cellStyle name="编号 2 2" xfId="505"/>
    <cellStyle name="PSHeading 3 3" xfId="506"/>
    <cellStyle name="PSDate" xfId="507"/>
    <cellStyle name="编号 2 2 2" xfId="508"/>
    <cellStyle name="PSDate 2" xfId="509"/>
    <cellStyle name="PSDec" xfId="510"/>
    <cellStyle name="PSDec 2" xfId="511"/>
    <cellStyle name="常规 10" xfId="512"/>
    <cellStyle name="编号 4" xfId="513"/>
    <cellStyle name="PSHeading" xfId="514"/>
    <cellStyle name="PSHeading 2 2 3" xfId="515"/>
    <cellStyle name="PSHeading 2 4" xfId="516"/>
    <cellStyle name="PSHeading 3" xfId="517"/>
    <cellStyle name="PSInt 2" xfId="518"/>
    <cellStyle name="PSSpacer 2" xfId="519"/>
    <cellStyle name="sstot 2" xfId="520"/>
    <cellStyle name="Standard_AREAS" xfId="521"/>
    <cellStyle name="t 2" xfId="522"/>
    <cellStyle name="常规 2 3 4 2" xfId="523"/>
    <cellStyle name="t_HVAC Equipment (3) 2" xfId="524"/>
    <cellStyle name="百分比 2 11" xfId="525"/>
    <cellStyle name="千位分隔 2 2" xfId="526"/>
    <cellStyle name="百分比 2 3 5" xfId="527"/>
    <cellStyle name="百分比 2 11 2" xfId="528"/>
    <cellStyle name="百分比 7 2" xfId="529"/>
    <cellStyle name="百分比 2 12" xfId="530"/>
    <cellStyle name="标题 10" xfId="531"/>
    <cellStyle name="百分比 2 2" xfId="532"/>
    <cellStyle name="百分比 2 2 3" xfId="533"/>
    <cellStyle name="百分比 2 2 3 2" xfId="534"/>
    <cellStyle name="百分比 2 3" xfId="535"/>
    <cellStyle name="百分比 2 3 2" xfId="536"/>
    <cellStyle name="百分比 2 3 2 2" xfId="537"/>
    <cellStyle name="百分比 2 3 2 3" xfId="538"/>
    <cellStyle name="百分比 2 3 3" xfId="539"/>
    <cellStyle name="百分比 2 3 3 2" xfId="540"/>
    <cellStyle name="百分比 2 4" xfId="541"/>
    <cellStyle name="百分比 2 4 3 2" xfId="542"/>
    <cellStyle name="百分比 2 4 4" xfId="543"/>
    <cellStyle name="百分比 2 5" xfId="544"/>
    <cellStyle name="常规 15 2" xfId="545"/>
    <cellStyle name="百分比 2 6" xfId="546"/>
    <cellStyle name="标题 2 2 2" xfId="547"/>
    <cellStyle name="常规 15 3" xfId="548"/>
    <cellStyle name="百分比 2 7" xfId="549"/>
    <cellStyle name="标题 2 2 3" xfId="550"/>
    <cellStyle name="百分比 2 8" xfId="551"/>
    <cellStyle name="百分比 3" xfId="552"/>
    <cellStyle name="百分比 3 2" xfId="553"/>
    <cellStyle name="百分比 3 2 2" xfId="554"/>
    <cellStyle name="百分比 3 3" xfId="555"/>
    <cellStyle name="编号 2" xfId="556"/>
    <cellStyle name="百分比 3 4" xfId="557"/>
    <cellStyle name="标题 1 2" xfId="558"/>
    <cellStyle name="常规 2 2 6" xfId="559"/>
    <cellStyle name="百分比 4 2" xfId="560"/>
    <cellStyle name="标题 3 2" xfId="561"/>
    <cellStyle name="百分比 6 2" xfId="562"/>
    <cellStyle name="百分比 8 2" xfId="563"/>
    <cellStyle name="百分比 9" xfId="564"/>
    <cellStyle name="百分比 9 2" xfId="565"/>
    <cellStyle name="捠壿_Region Orders (2)" xfId="566"/>
    <cellStyle name="编号 2 3" xfId="567"/>
    <cellStyle name="编号 3" xfId="568"/>
    <cellStyle name="标题 1 3 2 2" xfId="569"/>
    <cellStyle name="标题 1 5 3" xfId="570"/>
    <cellStyle name="标题 2 4 2" xfId="571"/>
    <cellStyle name="标题 1 7" xfId="572"/>
    <cellStyle name="标题 2 3 2" xfId="573"/>
    <cellStyle name="标题 2 3 2 2" xfId="574"/>
    <cellStyle name="标题 2 4" xfId="575"/>
    <cellStyle name="标题 2 4 2 2" xfId="576"/>
    <cellStyle name="好 5 2" xfId="577"/>
    <cellStyle name="标题 3 2 2 2" xfId="578"/>
    <cellStyle name="标题 2 4 3" xfId="579"/>
    <cellStyle name="标题 2 4 4" xfId="580"/>
    <cellStyle name="标题 2 5" xfId="581"/>
    <cellStyle name="标题 2 7" xfId="582"/>
    <cellStyle name="标题 2 5 2" xfId="583"/>
    <cellStyle name="标题 2 5 3" xfId="584"/>
    <cellStyle name="标题 2 6" xfId="585"/>
    <cellStyle name="好 5" xfId="586"/>
    <cellStyle name="标题 3 2 2" xfId="587"/>
    <cellStyle name="好 6" xfId="588"/>
    <cellStyle name="标题 3 2 3" xfId="589"/>
    <cellStyle name="标题 3 3 2 2" xfId="590"/>
    <cellStyle name="标题 3 3 3" xfId="591"/>
    <cellStyle name="标题 3 3 4" xfId="592"/>
    <cellStyle name="标题 3 4" xfId="593"/>
    <cellStyle name="标题 3 4 2" xfId="594"/>
    <cellStyle name="标题 3 4 2 2" xfId="595"/>
    <cellStyle name="标题 3 4 3" xfId="596"/>
    <cellStyle name="标题 3 4 4" xfId="597"/>
    <cellStyle name="标题 3 5" xfId="598"/>
    <cellStyle name="标题 3 5 2" xfId="599"/>
    <cellStyle name="标题 3 5 3" xfId="600"/>
    <cellStyle name="标题 3 6" xfId="601"/>
    <cellStyle name="数量 2 2 2" xfId="602"/>
    <cellStyle name="标题 3 7" xfId="603"/>
    <cellStyle name="千位分隔 3" xfId="604"/>
    <cellStyle name="标题 4 2" xfId="605"/>
    <cellStyle name="千位分隔 3 2" xfId="606"/>
    <cellStyle name="标题 4 2 2" xfId="607"/>
    <cellStyle name="千位分隔 3 2 2" xfId="608"/>
    <cellStyle name="标题 4 2 2 2" xfId="609"/>
    <cellStyle name="千位分隔 3 3" xfId="610"/>
    <cellStyle name="标题 4 2 3" xfId="611"/>
    <cellStyle name="标题 4 2 4" xfId="612"/>
    <cellStyle name="千位分隔 4" xfId="613"/>
    <cellStyle name="标题 4 3" xfId="614"/>
    <cellStyle name="千位分隔 4 2" xfId="615"/>
    <cellStyle name="标题 4 3 2" xfId="616"/>
    <cellStyle name="标题 4 3 2 2" xfId="617"/>
    <cellStyle name="标题 4 3 3" xfId="618"/>
    <cellStyle name="标题 4 3 4" xfId="619"/>
    <cellStyle name="千位分隔 5" xfId="620"/>
    <cellStyle name="标题 4 4" xfId="621"/>
    <cellStyle name="千位分隔 5 2" xfId="622"/>
    <cellStyle name="标题 4 4 2" xfId="623"/>
    <cellStyle name="标题 4 4 2 2" xfId="624"/>
    <cellStyle name="标题 4 4 3" xfId="625"/>
    <cellStyle name="标题 4 4 4" xfId="626"/>
    <cellStyle name="千位分隔 6" xfId="627"/>
    <cellStyle name="标题 4 5" xfId="628"/>
    <cellStyle name="千位分隔 6 2" xfId="629"/>
    <cellStyle name="标题 4 5 2" xfId="630"/>
    <cellStyle name="标题 4 5 3" xfId="631"/>
    <cellStyle name="千位分隔 7" xfId="632"/>
    <cellStyle name="标题 4 6" xfId="633"/>
    <cellStyle name="千位分隔 8" xfId="634"/>
    <cellStyle name="标题 4 7" xfId="635"/>
    <cellStyle name="标题 5" xfId="636"/>
    <cellStyle name="标题 5 2" xfId="637"/>
    <cellStyle name="标题 5 2 2" xfId="638"/>
    <cellStyle name="标题 5 3" xfId="639"/>
    <cellStyle name="标题 5 4" xfId="640"/>
    <cellStyle name="标题 6" xfId="641"/>
    <cellStyle name="标题 6 2" xfId="642"/>
    <cellStyle name="标题 6 3" xfId="643"/>
    <cellStyle name="标题 6 4" xfId="644"/>
    <cellStyle name="标题 7" xfId="645"/>
    <cellStyle name="标题 7 2" xfId="646"/>
    <cellStyle name="标题 7 2 2" xfId="647"/>
    <cellStyle name="标题 7 3" xfId="648"/>
    <cellStyle name="标题 7 4" xfId="649"/>
    <cellStyle name="标题 8" xfId="650"/>
    <cellStyle name="常规 2 7" xfId="651"/>
    <cellStyle name="标题 8 2" xfId="652"/>
    <cellStyle name="输入 2" xfId="653"/>
    <cellStyle name="常规 2 8" xfId="654"/>
    <cellStyle name="标题 8 3" xfId="655"/>
    <cellStyle name="标题 9" xfId="656"/>
    <cellStyle name="标题1" xfId="657"/>
    <cellStyle name="标题1 2" xfId="658"/>
    <cellStyle name="标题1 2 2" xfId="659"/>
    <cellStyle name="标题1 2 2 2" xfId="660"/>
    <cellStyle name="差 5 2" xfId="661"/>
    <cellStyle name="标题1 2 3" xfId="662"/>
    <cellStyle name="标题1 3" xfId="663"/>
    <cellStyle name="标题1 3 2" xfId="664"/>
    <cellStyle name="标题1 4" xfId="665"/>
    <cellStyle name="表标题" xfId="666"/>
    <cellStyle name="表标题 2" xfId="667"/>
    <cellStyle name="部门" xfId="668"/>
    <cellStyle name="部门 2" xfId="669"/>
    <cellStyle name="部门 2 2" xfId="670"/>
    <cellStyle name="部门 2 2 2" xfId="671"/>
    <cellStyle name="部门 2 3" xfId="672"/>
    <cellStyle name="部门 3" xfId="673"/>
    <cellStyle name="部门 3 2" xfId="674"/>
    <cellStyle name="解释性文本 5" xfId="675"/>
    <cellStyle name="差 2" xfId="676"/>
    <cellStyle name="解释性文本 5 2" xfId="677"/>
    <cellStyle name="差 2 2" xfId="678"/>
    <cellStyle name="差 2 2 2" xfId="679"/>
    <cellStyle name="解释性文本 5 3" xfId="680"/>
    <cellStyle name="差 2 3" xfId="681"/>
    <cellStyle name="差 2 4" xfId="682"/>
    <cellStyle name="解释性文本 6" xfId="683"/>
    <cellStyle name="差 3" xfId="684"/>
    <cellStyle name="差 3 2" xfId="685"/>
    <cellStyle name="差 3 2 2" xfId="686"/>
    <cellStyle name="差 3 3" xfId="687"/>
    <cellStyle name="差 3 4" xfId="688"/>
    <cellStyle name="解释性文本 7" xfId="689"/>
    <cellStyle name="差 4" xfId="690"/>
    <cellStyle name="差 4 2" xfId="691"/>
    <cellStyle name="差 4 2 2" xfId="692"/>
    <cellStyle name="差 4 3" xfId="693"/>
    <cellStyle name="差 4 4" xfId="694"/>
    <cellStyle name="差 5" xfId="695"/>
    <cellStyle name="差 5 3" xfId="696"/>
    <cellStyle name="差_0502通海县 2 2" xfId="697"/>
    <cellStyle name="差 6" xfId="698"/>
    <cellStyle name="差 8" xfId="699"/>
    <cellStyle name="差_0502通海县" xfId="700"/>
    <cellStyle name="差_0502通海县 2" xfId="701"/>
    <cellStyle name="差_0502通海县 3" xfId="702"/>
    <cellStyle name="差_0605石屏" xfId="703"/>
    <cellStyle name="差_0605石屏 2" xfId="704"/>
    <cellStyle name="差_0605石屏 2 2" xfId="705"/>
    <cellStyle name="差_0605石屏 3" xfId="706"/>
    <cellStyle name="差_0605石屏县" xfId="707"/>
    <cellStyle name="差_0605石屏县 2" xfId="708"/>
    <cellStyle name="差_0605石屏县 2 2" xfId="709"/>
    <cellStyle name="差_0605石屏县 3" xfId="710"/>
    <cellStyle name="差_1110洱源" xfId="711"/>
    <cellStyle name="差_1110洱源 2 2" xfId="712"/>
    <cellStyle name="差_11大理" xfId="713"/>
    <cellStyle name="差_11大理 2" xfId="714"/>
    <cellStyle name="差_11大理 2 2" xfId="715"/>
    <cellStyle name="差_11大理 3" xfId="716"/>
    <cellStyle name="差_2007年地州资金往来对账表" xfId="717"/>
    <cellStyle name="差_2007年地州资金往来对账表 2" xfId="718"/>
    <cellStyle name="差_2007年地州资金往来对账表 2 2" xfId="719"/>
    <cellStyle name="差_2007年地州资金往来对账表 3" xfId="720"/>
    <cellStyle name="常规 28" xfId="721"/>
    <cellStyle name="差_2008年地州对账表(国库资金）" xfId="722"/>
    <cellStyle name="差_2008年地州对账表(国库资金） 2" xfId="723"/>
    <cellStyle name="适中 3" xfId="724"/>
    <cellStyle name="差_2008年地州对账表(国库资金） 2 2" xfId="725"/>
    <cellStyle name="差_2008年地州对账表(国库资金） 3" xfId="726"/>
    <cellStyle name="差_Book1" xfId="727"/>
    <cellStyle name="差_M01-1" xfId="728"/>
    <cellStyle name="昗弨_Pacific Region P&amp;L" xfId="729"/>
    <cellStyle name="差_M01-1 2" xfId="730"/>
    <cellStyle name="差_M01-1 2 2" xfId="731"/>
    <cellStyle name="差_M01-1 3" xfId="732"/>
    <cellStyle name="常规 10 2" xfId="733"/>
    <cellStyle name="常规 10 2 2" xfId="734"/>
    <cellStyle name="常规 10 2 2 2" xfId="735"/>
    <cellStyle name="汇总 6 2" xfId="736"/>
    <cellStyle name="常规 10 2 3" xfId="737"/>
    <cellStyle name="常规 10 2_报预算局：2016年云南省及省本级1-7月社保基金预算执行情况表（0823）" xfId="738"/>
    <cellStyle name="常规 10 3" xfId="739"/>
    <cellStyle name="常规 10 41" xfId="740"/>
    <cellStyle name="常规 10 41 2" xfId="741"/>
    <cellStyle name="常规 11" xfId="742"/>
    <cellStyle name="常规 11 2" xfId="743"/>
    <cellStyle name="常规 11 2 2" xfId="744"/>
    <cellStyle name="常规 11 3" xfId="745"/>
    <cellStyle name="常规 11 3 2" xfId="746"/>
    <cellStyle name="链接单元格 3 2 2" xfId="747"/>
    <cellStyle name="常规 11 4" xfId="748"/>
    <cellStyle name="好 4 2" xfId="749"/>
    <cellStyle name="常规 12" xfId="750"/>
    <cellStyle name="好 4 2 2" xfId="751"/>
    <cellStyle name="常规 12 2" xfId="752"/>
    <cellStyle name="好 4 3" xfId="753"/>
    <cellStyle name="常规 13" xfId="754"/>
    <cellStyle name="常规 13 2" xfId="755"/>
    <cellStyle name="好 4 4" xfId="756"/>
    <cellStyle name="常规 14" xfId="757"/>
    <cellStyle name="常规 14 2" xfId="758"/>
    <cellStyle name="检查单元格 2 2 2" xfId="759"/>
    <cellStyle name="常规 21" xfId="760"/>
    <cellStyle name="常规 16" xfId="761"/>
    <cellStyle name="常规 16 2" xfId="762"/>
    <cellStyle name="注释 4 2" xfId="763"/>
    <cellStyle name="常规 22" xfId="764"/>
    <cellStyle name="常规 17" xfId="765"/>
    <cellStyle name="注释 4 2 2" xfId="766"/>
    <cellStyle name="常规 17 2" xfId="767"/>
    <cellStyle name="常规 17 2 2" xfId="768"/>
    <cellStyle name="常规 17 3" xfId="769"/>
    <cellStyle name="注释 4 3" xfId="770"/>
    <cellStyle name="常规 23" xfId="771"/>
    <cellStyle name="常规 18" xfId="772"/>
    <cellStyle name="常规 5 42" xfId="773"/>
    <cellStyle name="常规 18 2" xfId="774"/>
    <cellStyle name="常规 5 42 2" xfId="775"/>
    <cellStyle name="常规 18 2 2" xfId="776"/>
    <cellStyle name="常规 18 3" xfId="777"/>
    <cellStyle name="注释 4 4" xfId="778"/>
    <cellStyle name="常规 24" xfId="779"/>
    <cellStyle name="常规 19" xfId="780"/>
    <cellStyle name="常规 19 10" xfId="781"/>
    <cellStyle name="常规 19 2" xfId="782"/>
    <cellStyle name="常规 19 2 2" xfId="783"/>
    <cellStyle name="常规 19 3" xfId="784"/>
    <cellStyle name="常规 2" xfId="785"/>
    <cellStyle name="强调文字颜色 3 3" xfId="786"/>
    <cellStyle name="常规 2 10" xfId="787"/>
    <cellStyle name="强调文字颜色 3 3 2" xfId="788"/>
    <cellStyle name="常规 2 10 2" xfId="789"/>
    <cellStyle name="常规 2 11" xfId="790"/>
    <cellStyle name="常规 2 11 2" xfId="791"/>
    <cellStyle name="常规 2 12" xfId="792"/>
    <cellStyle name="常规 2 13" xfId="793"/>
    <cellStyle name="常规 2 13 2" xfId="794"/>
    <cellStyle name="常规 2 14" xfId="795"/>
    <cellStyle name="常规 2 14 2" xfId="796"/>
    <cellStyle name="常规 2 15" xfId="797"/>
    <cellStyle name="常规 2 16" xfId="798"/>
    <cellStyle name="常规 2 2" xfId="799"/>
    <cellStyle name="常规 2 2 11 2" xfId="800"/>
    <cellStyle name="常规 2 2 2" xfId="801"/>
    <cellStyle name="常规 2 2 2 2 2" xfId="802"/>
    <cellStyle name="常规 2 2 2 2 2 2" xfId="803"/>
    <cellStyle name="常规 2 2 2 2 3" xfId="804"/>
    <cellStyle name="常规 2 2 2 3" xfId="805"/>
    <cellStyle name="常规 2 2 2 3 2" xfId="806"/>
    <cellStyle name="强调文字颜色 1 2" xfId="807"/>
    <cellStyle name="常规 2 2 2 4 2" xfId="808"/>
    <cellStyle name="常规 2 2 3" xfId="809"/>
    <cellStyle name="常规 2 2 3 2 2" xfId="810"/>
    <cellStyle name="常规 2 2 3 3 2" xfId="811"/>
    <cellStyle name="常规 2 2 4" xfId="812"/>
    <cellStyle name="常规 2 2 5" xfId="813"/>
    <cellStyle name="常规 2 3" xfId="814"/>
    <cellStyle name="常规 2 3 2" xfId="815"/>
    <cellStyle name="常规 2 3 2 2" xfId="816"/>
    <cellStyle name="常规 2 3 2 2 2" xfId="817"/>
    <cellStyle name="常规 2 3 2 2 2 2" xfId="818"/>
    <cellStyle name="常规 2 3 2 2 3" xfId="819"/>
    <cellStyle name="常规 2 3 2 3" xfId="820"/>
    <cellStyle name="常规 2 3 2 3 2" xfId="821"/>
    <cellStyle name="常规 2 3 2 4" xfId="822"/>
    <cellStyle name="常规 2 3 2 4 2" xfId="823"/>
    <cellStyle name="常规 2 3 2 5" xfId="824"/>
    <cellStyle name="常规 2 3 3" xfId="825"/>
    <cellStyle name="常规 2 3 3 2" xfId="826"/>
    <cellStyle name="常规 2 3 3 2 2" xfId="827"/>
    <cellStyle name="常规 2 3 3 3" xfId="828"/>
    <cellStyle name="常规 2 3 3 3 2" xfId="829"/>
    <cellStyle name="常规 2 3 3 4" xfId="830"/>
    <cellStyle name="常规 2 3 5" xfId="831"/>
    <cellStyle name="常规 2 3 5 2" xfId="832"/>
    <cellStyle name="常规 2 4" xfId="833"/>
    <cellStyle name="常规 2 4 2" xfId="834"/>
    <cellStyle name="常规 2 4 2 2" xfId="835"/>
    <cellStyle name="常规 2 4 2 2 2" xfId="836"/>
    <cellStyle name="输出 2 2 2" xfId="837"/>
    <cellStyle name="常规 2 4 2 3" xfId="838"/>
    <cellStyle name="常规 2 4 2 3 2" xfId="839"/>
    <cellStyle name="常规 2 4 2 4" xfId="840"/>
    <cellStyle name="常规 2 4 3" xfId="841"/>
    <cellStyle name="常规 2 4 3 2" xfId="842"/>
    <cellStyle name="常规 2 4 4" xfId="843"/>
    <cellStyle name="常规 2 4 4 2" xfId="844"/>
    <cellStyle name="常规 2 4 5" xfId="845"/>
    <cellStyle name="常规 2 5" xfId="846"/>
    <cellStyle name="常规 2 5 2" xfId="847"/>
    <cellStyle name="检查单元格 6" xfId="848"/>
    <cellStyle name="常规 2 5 2 2" xfId="849"/>
    <cellStyle name="常规 2 5 2 2 2" xfId="850"/>
    <cellStyle name="输出 3 2 2" xfId="851"/>
    <cellStyle name="检查单元格 7" xfId="852"/>
    <cellStyle name="常规 2 5 2 3" xfId="853"/>
    <cellStyle name="常规 2 5 3" xfId="854"/>
    <cellStyle name="常规 2 5 3 2" xfId="855"/>
    <cellStyle name="常规 2 5 4" xfId="856"/>
    <cellStyle name="常规 2 5 4 2" xfId="857"/>
    <cellStyle name="常规 2 5 5" xfId="858"/>
    <cellStyle name="常规 2 6" xfId="859"/>
    <cellStyle name="常规 2 6 2" xfId="860"/>
    <cellStyle name="常规 2 6 2 2" xfId="861"/>
    <cellStyle name="常规 2 6 2 2 2" xfId="862"/>
    <cellStyle name="常规 2 6 3" xfId="863"/>
    <cellStyle name="常规 2 6 3 2" xfId="864"/>
    <cellStyle name="常规 2 6 4" xfId="865"/>
    <cellStyle name="常规 2 6 4 2" xfId="866"/>
    <cellStyle name="常规 2 7 3" xfId="867"/>
    <cellStyle name="常规 2 7 3 2" xfId="868"/>
    <cellStyle name="输入 2 2" xfId="869"/>
    <cellStyle name="常规 2 8 2" xfId="870"/>
    <cellStyle name="输入 3" xfId="871"/>
    <cellStyle name="常规 2 9" xfId="872"/>
    <cellStyle name="输入 3 2" xfId="873"/>
    <cellStyle name="常规 2 9 2" xfId="874"/>
    <cellStyle name="输入 3 2 2" xfId="875"/>
    <cellStyle name="常规 2 9 2 2" xfId="876"/>
    <cellStyle name="输入 3 3" xfId="877"/>
    <cellStyle name="常规 2 9 3" xfId="878"/>
    <cellStyle name="常规 2 9 3 2" xfId="879"/>
    <cellStyle name="输入 3 4" xfId="880"/>
    <cellStyle name="好_2008年地州对账表(国库资金） 2" xfId="881"/>
    <cellStyle name="常规 2 9 4" xfId="882"/>
    <cellStyle name="常规 30" xfId="883"/>
    <cellStyle name="常规 25" xfId="884"/>
    <cellStyle name="常规 25 2" xfId="885"/>
    <cellStyle name="常规 26" xfId="886"/>
    <cellStyle name="常规 27" xfId="887"/>
    <cellStyle name="常规 29" xfId="888"/>
    <cellStyle name="输出 4 2" xfId="889"/>
    <cellStyle name="常规 3" xfId="890"/>
    <cellStyle name="输出 4 2 2" xfId="891"/>
    <cellStyle name="常规 3 2" xfId="892"/>
    <cellStyle name="常规 3 2 2" xfId="893"/>
    <cellStyle name="常规 3 2 2 2" xfId="894"/>
    <cellStyle name="常规 3 2 4" xfId="895"/>
    <cellStyle name="常规 3 2 4 2" xfId="896"/>
    <cellStyle name="常规 3 3" xfId="897"/>
    <cellStyle name="常规 3 3 2" xfId="898"/>
    <cellStyle name="常规 3 3 2 2" xfId="899"/>
    <cellStyle name="常规 3 3 2 2 2" xfId="900"/>
    <cellStyle name="常规 3 3 2 3" xfId="901"/>
    <cellStyle name="常规 3 3 3" xfId="902"/>
    <cellStyle name="常规 3 3 3 2" xfId="903"/>
    <cellStyle name="常规 3 3 4" xfId="904"/>
    <cellStyle name="常规 3 3 4 2" xfId="905"/>
    <cellStyle name="常规 3 4" xfId="906"/>
    <cellStyle name="常规 3 4 2" xfId="907"/>
    <cellStyle name="常规 3 4 2 2" xfId="908"/>
    <cellStyle name="常规 3 5" xfId="909"/>
    <cellStyle name="常规 3 5 2" xfId="910"/>
    <cellStyle name="常规 3 6" xfId="911"/>
    <cellStyle name="常规 3 6 2" xfId="912"/>
    <cellStyle name="常规 3 7" xfId="913"/>
    <cellStyle name="常规 3 8" xfId="914"/>
    <cellStyle name="常规 3_Book1" xfId="915"/>
    <cellStyle name="输出 4 3" xfId="916"/>
    <cellStyle name="常规 4" xfId="917"/>
    <cellStyle name="常规 4 2" xfId="918"/>
    <cellStyle name="常规 4 4" xfId="919"/>
    <cellStyle name="常规 4 2 2" xfId="920"/>
    <cellStyle name="常规 6 4" xfId="921"/>
    <cellStyle name="常规 4 2 2 2" xfId="922"/>
    <cellStyle name="常规 6 4 2" xfId="923"/>
    <cellStyle name="常规 4 2 2 2 2" xfId="924"/>
    <cellStyle name="常规 4 5" xfId="925"/>
    <cellStyle name="常规 4 2 3" xfId="926"/>
    <cellStyle name="常规 7 4" xfId="927"/>
    <cellStyle name="常规 4 2 3 2" xfId="928"/>
    <cellStyle name="常规 4 6" xfId="929"/>
    <cellStyle name="常规 4 2 4" xfId="930"/>
    <cellStyle name="常规 8 4" xfId="931"/>
    <cellStyle name="常规 444" xfId="932"/>
    <cellStyle name="常规 439" xfId="933"/>
    <cellStyle name="常规 4 6 2" xfId="934"/>
    <cellStyle name="常规 4 2 4 2" xfId="935"/>
    <cellStyle name="常规 4 7" xfId="936"/>
    <cellStyle name="常规 4 2 5" xfId="937"/>
    <cellStyle name="常规 4 3" xfId="938"/>
    <cellStyle name="常规 5 4" xfId="939"/>
    <cellStyle name="常规 4 3 2" xfId="940"/>
    <cellStyle name="常规 5 4 2" xfId="941"/>
    <cellStyle name="常规 4 3 2 2" xfId="942"/>
    <cellStyle name="常规 4 3 2 2 2" xfId="943"/>
    <cellStyle name="常规 4 3 2 3" xfId="944"/>
    <cellStyle name="常规 5 5" xfId="945"/>
    <cellStyle name="常规 4 3 3" xfId="946"/>
    <cellStyle name="常规 4 3 3 2" xfId="947"/>
    <cellStyle name="常规 4 3 4" xfId="948"/>
    <cellStyle name="常规 4 3 4 2" xfId="949"/>
    <cellStyle name="常规 4 3 5" xfId="950"/>
    <cellStyle name="链接单元格 3" xfId="951"/>
    <cellStyle name="常规 433" xfId="952"/>
    <cellStyle name="常规 428" xfId="953"/>
    <cellStyle name="链接单元格 4" xfId="954"/>
    <cellStyle name="常规 434" xfId="955"/>
    <cellStyle name="常规 429" xfId="956"/>
    <cellStyle name="常规 430" xfId="957"/>
    <cellStyle name="常规 431" xfId="958"/>
    <cellStyle name="链接单元格 2" xfId="959"/>
    <cellStyle name="常规 432" xfId="960"/>
    <cellStyle name="链接单元格 5" xfId="961"/>
    <cellStyle name="常规 440" xfId="962"/>
    <cellStyle name="常规 435" xfId="963"/>
    <cellStyle name="链接单元格 6" xfId="964"/>
    <cellStyle name="常规 441" xfId="965"/>
    <cellStyle name="常规 436" xfId="966"/>
    <cellStyle name="链接单元格 7" xfId="967"/>
    <cellStyle name="常规 8 2" xfId="968"/>
    <cellStyle name="常规 442" xfId="969"/>
    <cellStyle name="常规 8 3" xfId="970"/>
    <cellStyle name="常规 443" xfId="971"/>
    <cellStyle name="常规 448" xfId="972"/>
    <cellStyle name="常规 449" xfId="973"/>
    <cellStyle name="常规 450" xfId="974"/>
    <cellStyle name="常规 451" xfId="975"/>
    <cellStyle name="常规 452" xfId="976"/>
    <cellStyle name="常规 5 2" xfId="977"/>
    <cellStyle name="常规 5 2 2" xfId="978"/>
    <cellStyle name="常规 5 2 2 2" xfId="979"/>
    <cellStyle name="常规 5 2 3" xfId="980"/>
    <cellStyle name="常规 5 2 3 2" xfId="981"/>
    <cellStyle name="常规 5 2 4" xfId="982"/>
    <cellStyle name="常规 5 3" xfId="983"/>
    <cellStyle name="常规 5 3 2" xfId="984"/>
    <cellStyle name="常规 6" xfId="985"/>
    <cellStyle name="常规 6 2" xfId="986"/>
    <cellStyle name="常规 6 2 2" xfId="987"/>
    <cellStyle name="常规 6 3" xfId="988"/>
    <cellStyle name="常规 6 3 2" xfId="989"/>
    <cellStyle name="常规 6 3 2 2" xfId="990"/>
    <cellStyle name="常规 6 3 3" xfId="991"/>
    <cellStyle name="常规 7" xfId="992"/>
    <cellStyle name="常规 7 2" xfId="993"/>
    <cellStyle name="常规 7 2 2" xfId="994"/>
    <cellStyle name="常规 7 3" xfId="995"/>
    <cellStyle name="常规 7 3 2" xfId="996"/>
    <cellStyle name="常规 8" xfId="997"/>
    <cellStyle name="常规 9" xfId="998"/>
    <cellStyle name="注释 7" xfId="999"/>
    <cellStyle name="常规 9 2 2" xfId="1000"/>
    <cellStyle name="常规 9 2 2 2" xfId="1001"/>
    <cellStyle name="注释 8" xfId="1002"/>
    <cellStyle name="常规 9 2 3" xfId="1003"/>
    <cellStyle name="常规 9 3" xfId="1004"/>
    <cellStyle name="常规 9 3 2" xfId="1005"/>
    <cellStyle name="常规 9 4" xfId="1006"/>
    <cellStyle name="常规 9 5" xfId="1007"/>
    <cellStyle name="常规 94" xfId="1008"/>
    <cellStyle name="常规 95" xfId="1009"/>
    <cellStyle name="常规_2007年云南省向人大报送政府收支预算表格式编制过程表" xfId="1010"/>
    <cellStyle name="常规_2007年云南省向人大报送政府收支预算表格式编制过程表 2" xfId="1011"/>
    <cellStyle name="计算 2 3" xfId="1012"/>
    <cellStyle name="常规_2007年云南省向人大报送政府收支预算表格式编制过程表 2 2" xfId="1013"/>
    <cellStyle name="数量 4" xfId="1014"/>
    <cellStyle name="常规_2007年云南省向人大报送政府收支预算表格式编制过程表 2 2 2" xfId="1015"/>
    <cellStyle name="常规_exceltmp1" xfId="1016"/>
    <cellStyle name="超级链接 2 2" xfId="1017"/>
    <cellStyle name="超级链接 3" xfId="1018"/>
    <cellStyle name="超链接 2" xfId="1019"/>
    <cellStyle name="超链接 2 2" xfId="1020"/>
    <cellStyle name="超链接 2 2 2" xfId="1021"/>
    <cellStyle name="超链接 3" xfId="1022"/>
    <cellStyle name="超链接 3 2" xfId="1023"/>
    <cellStyle name="超链接 4" xfId="1024"/>
    <cellStyle name="超链接 4 2" xfId="1025"/>
    <cellStyle name="分级显示行_1_Book1" xfId="1026"/>
    <cellStyle name="好 2" xfId="1027"/>
    <cellStyle name="好 2 2" xfId="1028"/>
    <cellStyle name="好 2 2 2" xfId="1029"/>
    <cellStyle name="好 3" xfId="1030"/>
    <cellStyle name="好 3 2" xfId="1031"/>
    <cellStyle name="好 4" xfId="1032"/>
    <cellStyle name="好 5 3" xfId="1033"/>
    <cellStyle name="好 8" xfId="1034"/>
    <cellStyle name="好_0502通海县" xfId="1035"/>
    <cellStyle name="好_0502通海县 2" xfId="1036"/>
    <cellStyle name="好_0502通海县 2 2" xfId="1037"/>
    <cellStyle name="好_0502通海县 3" xfId="1038"/>
    <cellStyle name="好_0605石屏" xfId="1039"/>
    <cellStyle name="好_0605石屏 2" xfId="1040"/>
    <cellStyle name="好_0605石屏 2 2" xfId="1041"/>
    <cellStyle name="好_0605石屏 3" xfId="1042"/>
    <cellStyle name="好_0605石屏县" xfId="1043"/>
    <cellStyle name="好_0605石屏县 2" xfId="1044"/>
    <cellStyle name="好_0605石屏县 3" xfId="1045"/>
    <cellStyle name="好_1110洱源" xfId="1046"/>
    <cellStyle name="解释性文本 4 3" xfId="1047"/>
    <cellStyle name="好_1110洱源 2" xfId="1048"/>
    <cellStyle name="好_1110洱源 2 2" xfId="1049"/>
    <cellStyle name="解释性文本 4 4" xfId="1050"/>
    <cellStyle name="好_1110洱源 3" xfId="1051"/>
    <cellStyle name="好_11大理" xfId="1052"/>
    <cellStyle name="好_11大理 2" xfId="1053"/>
    <cellStyle name="好_11大理 2 2" xfId="1054"/>
    <cellStyle name="好_11大理 3" xfId="1055"/>
    <cellStyle name="好_2007年地州资金往来对账表" xfId="1056"/>
    <cellStyle name="好_2007年地州资金往来对账表 2" xfId="1057"/>
    <cellStyle name="好_2007年地州资金往来对账表 2 2" xfId="1058"/>
    <cellStyle name="好_2007年地州资金往来对账表 3" xfId="1059"/>
    <cellStyle name="商品名称 2 3" xfId="1060"/>
    <cellStyle name="好_2008年地州对账表(国库资金） 2 2" xfId="1061"/>
    <cellStyle name="好_2008年地州对账表(国库资金） 3" xfId="1062"/>
    <cellStyle name="好_Book1" xfId="1063"/>
    <cellStyle name="好_Book1 2" xfId="1064"/>
    <cellStyle name="好_M01-1" xfId="1065"/>
    <cellStyle name="好_M01-1 2" xfId="1066"/>
    <cellStyle name="好_M01-1 2 2" xfId="1067"/>
    <cellStyle name="后继超级链接" xfId="1068"/>
    <cellStyle name="后继超级链接 2" xfId="1069"/>
    <cellStyle name="后继超级链接 2 2" xfId="1070"/>
    <cellStyle name="后继超级链接 3" xfId="1071"/>
    <cellStyle name="汇总 2 2 2" xfId="1072"/>
    <cellStyle name="汇总 8" xfId="1073"/>
    <cellStyle name="汇总 2 2 2 2" xfId="1074"/>
    <cellStyle name="警告文本 2 2 2" xfId="1075"/>
    <cellStyle name="汇总 2 2 3" xfId="1076"/>
    <cellStyle name="汇总 2 3" xfId="1077"/>
    <cellStyle name="汇总 2 3 2" xfId="1078"/>
    <cellStyle name="汇总 2 4" xfId="1079"/>
    <cellStyle name="汇总 2 4 2" xfId="1080"/>
    <cellStyle name="汇总 2 5" xfId="1081"/>
    <cellStyle name="汇总 3 2" xfId="1082"/>
    <cellStyle name="汇总 3 2 2" xfId="1083"/>
    <cellStyle name="汇总 3 2 2 2" xfId="1084"/>
    <cellStyle name="警告文本 3 2 2" xfId="1085"/>
    <cellStyle name="汇总 3 2 3" xfId="1086"/>
    <cellStyle name="汇总 3 3" xfId="1087"/>
    <cellStyle name="汇总 3 3 2" xfId="1088"/>
    <cellStyle name="汇总 3 4" xfId="1089"/>
    <cellStyle name="汇总 3 4 2" xfId="1090"/>
    <cellStyle name="汇总 3 5" xfId="1091"/>
    <cellStyle name="汇总 4 2" xfId="1092"/>
    <cellStyle name="汇总 4 2 2" xfId="1093"/>
    <cellStyle name="汇总 4 2 2 2" xfId="1094"/>
    <cellStyle name="警告文本 4 2 2" xfId="1095"/>
    <cellStyle name="汇总 4 2 3" xfId="1096"/>
    <cellStyle name="汇总 4 3" xfId="1097"/>
    <cellStyle name="汇总 4 3 2" xfId="1098"/>
    <cellStyle name="汇总 4 4" xfId="1099"/>
    <cellStyle name="汇总 4 4 2" xfId="1100"/>
    <cellStyle name="汇总 4 5" xfId="1101"/>
    <cellStyle name="汇总 5 2" xfId="1102"/>
    <cellStyle name="汇总 5 2 2" xfId="1103"/>
    <cellStyle name="汇总 5 3" xfId="1104"/>
    <cellStyle name="汇总 5 3 2" xfId="1105"/>
    <cellStyle name="千分位_97-917" xfId="1106"/>
    <cellStyle name="汇总 5 4" xfId="1107"/>
    <cellStyle name="汇总 7" xfId="1108"/>
    <cellStyle name="汇总 7 2" xfId="1109"/>
    <cellStyle name="汇总 8 2" xfId="1110"/>
    <cellStyle name="计算 2" xfId="1111"/>
    <cellStyle name="计算 2 2" xfId="1112"/>
    <cellStyle name="计算 2 2 2" xfId="1113"/>
    <cellStyle name="计算 2 4" xfId="1114"/>
    <cellStyle name="计算 3" xfId="1115"/>
    <cellStyle name="计算 3 2" xfId="1116"/>
    <cellStyle name="计算 3 2 2" xfId="1117"/>
    <cellStyle name="计算 3 3" xfId="1118"/>
    <cellStyle name="计算 3 4" xfId="1119"/>
    <cellStyle name="计算 4" xfId="1120"/>
    <cellStyle name="计算 4 2" xfId="1121"/>
    <cellStyle name="计算 4 2 2" xfId="1122"/>
    <cellStyle name="计算 4 3" xfId="1123"/>
    <cellStyle name="计算 4 4" xfId="1124"/>
    <cellStyle name="计算 5" xfId="1125"/>
    <cellStyle name="计算 5 2" xfId="1126"/>
    <cellStyle name="计算 5 3" xfId="1127"/>
    <cellStyle name="计算 6" xfId="1128"/>
    <cellStyle name="计算 7" xfId="1129"/>
    <cellStyle name="计算 8" xfId="1130"/>
    <cellStyle name="检查单元格 2" xfId="1131"/>
    <cellStyle name="检查单元格 2 2" xfId="1132"/>
    <cellStyle name="检查单元格 2 3" xfId="1133"/>
    <cellStyle name="检查单元格 2 4" xfId="1134"/>
    <cellStyle name="检查单元格 3" xfId="1135"/>
    <cellStyle name="检查单元格 3 2" xfId="1136"/>
    <cellStyle name="检查单元格 3 2 2" xfId="1137"/>
    <cellStyle name="检查单元格 3 3" xfId="1138"/>
    <cellStyle name="检查单元格 3 4" xfId="1139"/>
    <cellStyle name="检查单元格 4" xfId="1140"/>
    <cellStyle name="检查单元格 4 2" xfId="1141"/>
    <cellStyle name="检查单元格 4 2 2" xfId="1142"/>
    <cellStyle name="检查单元格 4 3" xfId="1143"/>
    <cellStyle name="检查单元格 4 4" xfId="1144"/>
    <cellStyle name="检查单元格 5" xfId="1145"/>
    <cellStyle name="检查单元格 5 2" xfId="1146"/>
    <cellStyle name="检查单元格 5 3" xfId="1147"/>
    <cellStyle name="检查单元格 8" xfId="1148"/>
    <cellStyle name="解释性文本 2" xfId="1149"/>
    <cellStyle name="解释性文本 2 2" xfId="1150"/>
    <cellStyle name="解释性文本 2 2 2" xfId="1151"/>
    <cellStyle name="解释性文本 2 3" xfId="1152"/>
    <cellStyle name="解释性文本 2 4" xfId="1153"/>
    <cellStyle name="解释性文本 3" xfId="1154"/>
    <cellStyle name="解释性文本 3 2" xfId="1155"/>
    <cellStyle name="解释性文本 3 2 2" xfId="1156"/>
    <cellStyle name="解释性文本 3 3" xfId="1157"/>
    <cellStyle name="解释性文本 3 4" xfId="1158"/>
    <cellStyle name="解释性文本 4" xfId="1159"/>
    <cellStyle name="解释性文本 4 2" xfId="1160"/>
    <cellStyle name="解释性文本 4 2 2" xfId="1161"/>
    <cellStyle name="借出原因" xfId="1162"/>
    <cellStyle name="借出原因 2" xfId="1163"/>
    <cellStyle name="借出原因 2 2" xfId="1164"/>
    <cellStyle name="借出原因 2 2 2" xfId="1165"/>
    <cellStyle name="借出原因 2 3" xfId="1166"/>
    <cellStyle name="借出原因 3" xfId="1167"/>
    <cellStyle name="借出原因 3 2" xfId="1168"/>
    <cellStyle name="借出原因 4" xfId="1169"/>
    <cellStyle name="警告文本 2" xfId="1170"/>
    <cellStyle name="警告文本 2 2" xfId="1171"/>
    <cellStyle name="警告文本 2 3" xfId="1172"/>
    <cellStyle name="警告文本 2 4" xfId="1173"/>
    <cellStyle name="警告文本 3" xfId="1174"/>
    <cellStyle name="警告文本 3 2" xfId="1175"/>
    <cellStyle name="警告文本 3 3" xfId="1176"/>
    <cellStyle name="警告文本 3 4" xfId="1177"/>
    <cellStyle name="警告文本 4" xfId="1178"/>
    <cellStyle name="警告文本 4 2" xfId="1179"/>
    <cellStyle name="警告文本 4 3" xfId="1180"/>
    <cellStyle name="警告文本 4 4" xfId="1181"/>
    <cellStyle name="警告文本 5" xfId="1182"/>
    <cellStyle name="警告文本 5 2" xfId="1183"/>
    <cellStyle name="警告文本 5 3" xfId="1184"/>
    <cellStyle name="警告文本 6" xfId="1185"/>
    <cellStyle name="警告文本 7" xfId="1186"/>
    <cellStyle name="链接单元格 2 2" xfId="1187"/>
    <cellStyle name="链接单元格 2 2 2" xfId="1188"/>
    <cellStyle name="链接单元格 2 3" xfId="1189"/>
    <cellStyle name="链接单元格 2 4" xfId="1190"/>
    <cellStyle name="链接单元格 3 2" xfId="1191"/>
    <cellStyle name="链接单元格 3 3" xfId="1192"/>
    <cellStyle name="链接单元格 3 4" xfId="1193"/>
    <cellStyle name="链接单元格 4 2" xfId="1194"/>
    <cellStyle name="链接单元格 4 2 2" xfId="1195"/>
    <cellStyle name="链接单元格 4 3" xfId="1196"/>
    <cellStyle name="链接单元格 4 4" xfId="1197"/>
    <cellStyle name="链接单元格 5 2" xfId="1198"/>
    <cellStyle name="链接单元格 5 3" xfId="1199"/>
    <cellStyle name="普通_97-917" xfId="1200"/>
    <cellStyle name="输入 8" xfId="1201"/>
    <cellStyle name="千分位[0]_laroux" xfId="1202"/>
    <cellStyle name="千位[0]_ 方正PC" xfId="1203"/>
    <cellStyle name="千位_ 方正PC" xfId="1204"/>
    <cellStyle name="千位分隔 11" xfId="1205"/>
    <cellStyle name="千位分隔 11 2" xfId="1206"/>
    <cellStyle name="千位分隔 2" xfId="1207"/>
    <cellStyle name="千位分隔 2 2 2" xfId="1208"/>
    <cellStyle name="千位分隔 2 3" xfId="1209"/>
    <cellStyle name="千位分隔 4 6" xfId="1210"/>
    <cellStyle name="千位分隔 4 6 2" xfId="1211"/>
    <cellStyle name="千位分隔 7 2" xfId="1212"/>
    <cellStyle name="千位分隔 8 2" xfId="1213"/>
    <cellStyle name="千位分隔 9" xfId="1214"/>
    <cellStyle name="强调 1" xfId="1215"/>
    <cellStyle name="强调 1 2" xfId="1216"/>
    <cellStyle name="强调 2" xfId="1217"/>
    <cellStyle name="强调 3" xfId="1218"/>
    <cellStyle name="强调 3 2" xfId="1219"/>
    <cellStyle name="强调文字颜色 1 2 2" xfId="1220"/>
    <cellStyle name="强调文字颜色 1 2 2 2" xfId="1221"/>
    <cellStyle name="强调文字颜色 1 2 3" xfId="1222"/>
    <cellStyle name="强调文字颜色 1 3" xfId="1223"/>
    <cellStyle name="强调文字颜色 1 3 2" xfId="1224"/>
    <cellStyle name="强调文字颜色 2 2" xfId="1225"/>
    <cellStyle name="强调文字颜色 2 2 3" xfId="1226"/>
    <cellStyle name="强调文字颜色 2 3" xfId="1227"/>
    <cellStyle name="强调文字颜色 3 2" xfId="1228"/>
    <cellStyle name="强调文字颜色 3 2 2" xfId="1229"/>
    <cellStyle name="强调文字颜色 3 2 2 2" xfId="1230"/>
    <cellStyle name="强调文字颜色 3 2 3" xfId="1231"/>
    <cellStyle name="强调文字颜色 4 2" xfId="1232"/>
    <cellStyle name="强调文字颜色 4 2 2" xfId="1233"/>
    <cellStyle name="强调文字颜色 4 2 2 2" xfId="1234"/>
    <cellStyle name="强调文字颜色 4 2 3" xfId="1235"/>
    <cellStyle name="强调文字颜色 4 3" xfId="1236"/>
    <cellStyle name="强调文字颜色 4 3 2" xfId="1237"/>
    <cellStyle name="强调文字颜色 5 2" xfId="1238"/>
    <cellStyle name="强调文字颜色 5 3" xfId="1239"/>
    <cellStyle name="强调文字颜色 5 3 2" xfId="1240"/>
    <cellStyle name="强调文字颜色 6 2" xfId="1241"/>
    <cellStyle name="强调文字颜色 6 2 2" xfId="1242"/>
    <cellStyle name="强调文字颜色 6 2 2 2" xfId="1243"/>
    <cellStyle name="强调文字颜色 6 2 3" xfId="1244"/>
    <cellStyle name="强调文字颜色 6 3" xfId="1245"/>
    <cellStyle name="强调文字颜色 6 3 2" xfId="1246"/>
    <cellStyle name="日期 2" xfId="1247"/>
    <cellStyle name="日期 2 2" xfId="1248"/>
    <cellStyle name="日期 2 2 2" xfId="1249"/>
    <cellStyle name="日期 2 3" xfId="1250"/>
    <cellStyle name="日期 3" xfId="1251"/>
    <cellStyle name="日期 3 2" xfId="1252"/>
    <cellStyle name="日期 4" xfId="1253"/>
    <cellStyle name="商品名称" xfId="1254"/>
    <cellStyle name="商品名称 2" xfId="1255"/>
    <cellStyle name="商品名称 2 2" xfId="1256"/>
    <cellStyle name="商品名称 2 2 2" xfId="1257"/>
    <cellStyle name="商品名称 3" xfId="1258"/>
    <cellStyle name="商品名称 3 2" xfId="1259"/>
    <cellStyle name="适中 2" xfId="1260"/>
    <cellStyle name="适中 2 3" xfId="1261"/>
    <cellStyle name="适中 2 4" xfId="1262"/>
    <cellStyle name="适中 3 2" xfId="1263"/>
    <cellStyle name="适中 3 2 2" xfId="1264"/>
    <cellStyle name="适中 3 3" xfId="1265"/>
    <cellStyle name="适中 3 4" xfId="1266"/>
    <cellStyle name="适中 4" xfId="1267"/>
    <cellStyle name="适中 4 2" xfId="1268"/>
    <cellStyle name="适中 4 2 2" xfId="1269"/>
    <cellStyle name="适中 4 3" xfId="1270"/>
    <cellStyle name="适中 4 4" xfId="1271"/>
    <cellStyle name="适中 5" xfId="1272"/>
    <cellStyle name="适中 5 2" xfId="1273"/>
    <cellStyle name="适中 5 3" xfId="1274"/>
    <cellStyle name="适中 6" xfId="1275"/>
    <cellStyle name="适中 7" xfId="1276"/>
    <cellStyle name="适中 8" xfId="1277"/>
    <cellStyle name="输出 2" xfId="1278"/>
    <cellStyle name="输出 2 2" xfId="1279"/>
    <cellStyle name="输出 2 3" xfId="1280"/>
    <cellStyle name="输出 2 4" xfId="1281"/>
    <cellStyle name="输出 3" xfId="1282"/>
    <cellStyle name="输出 3 2" xfId="1283"/>
    <cellStyle name="输出 3 3" xfId="1284"/>
    <cellStyle name="输出 4" xfId="1285"/>
    <cellStyle name="输出 5" xfId="1286"/>
    <cellStyle name="输出 5 2" xfId="1287"/>
    <cellStyle name="输出 5 3" xfId="1288"/>
    <cellStyle name="输出 6" xfId="1289"/>
    <cellStyle name="输出 7" xfId="1290"/>
    <cellStyle name="输出 8" xfId="1291"/>
    <cellStyle name="输入 2 2 2" xfId="1292"/>
    <cellStyle name="输入 2 3" xfId="1293"/>
    <cellStyle name="输入 4" xfId="1294"/>
    <cellStyle name="输入 4 2" xfId="1295"/>
    <cellStyle name="输入 4 2 2" xfId="1296"/>
    <cellStyle name="输入 4 3" xfId="1297"/>
    <cellStyle name="输入 4 4" xfId="1298"/>
    <cellStyle name="输入 5" xfId="1299"/>
    <cellStyle name="输入 5 2" xfId="1300"/>
    <cellStyle name="输入 5 3" xfId="1301"/>
    <cellStyle name="输入 6" xfId="1302"/>
    <cellStyle name="输入 7" xfId="1303"/>
    <cellStyle name="数量" xfId="1304"/>
    <cellStyle name="数量 2" xfId="1305"/>
    <cellStyle name="数量 2 2" xfId="1306"/>
    <cellStyle name="数量 2 3" xfId="1307"/>
    <cellStyle name="数量 3 2" xfId="1308"/>
    <cellStyle name="未定义" xfId="1309"/>
    <cellStyle name="样式 1" xfId="1310"/>
    <cellStyle name="寘嬫愗傝 [0.00]_Region Orders (2)" xfId="1311"/>
    <cellStyle name="寘嬫愗傝_Region Orders (2)" xfId="1312"/>
    <cellStyle name="注释 2 2" xfId="1313"/>
    <cellStyle name="注释 2 2 2" xfId="1314"/>
    <cellStyle name="注释 2 3" xfId="1315"/>
    <cellStyle name="注释 2 4" xfId="1316"/>
    <cellStyle name="注释 3" xfId="1317"/>
    <cellStyle name="注释 3 2" xfId="1318"/>
    <cellStyle name="注释 3 2 2" xfId="1319"/>
    <cellStyle name="注释 3 3" xfId="1320"/>
    <cellStyle name="注释 3 4" xfId="1321"/>
    <cellStyle name="注释 4" xfId="1322"/>
    <cellStyle name="注释 5" xfId="1323"/>
    <cellStyle name="注释 5 2" xfId="1324"/>
    <cellStyle name="注释 5 3" xfId="1325"/>
    <cellStyle name="注释 6" xfId="1326"/>
  </cellStyles>
  <dxfs count="6">
    <dxf>
      <font>
        <color indexed="9"/>
      </font>
    </dxf>
    <dxf>
      <font>
        <b val="1"/>
        <i val="0"/>
      </font>
    </dxf>
    <dxf>
      <font>
        <color indexed="10"/>
      </font>
    </dxf>
    <dxf>
      <font>
        <b val="0"/>
        <color indexed="9"/>
      </font>
    </dxf>
    <dxf>
      <font>
        <b val="0"/>
        <i val="0"/>
        <color indexed="9"/>
      </font>
    </dxf>
    <dxf>
      <font>
        <b val="0"/>
        <i val="0"/>
        <color indexed="10"/>
      </font>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1" Type="http://schemas.openxmlformats.org/officeDocument/2006/relationships/sharedStrings" Target="sharedStrings.xml"/><Relationship Id="rId40" Type="http://schemas.openxmlformats.org/officeDocument/2006/relationships/styles" Target="styles.xml"/><Relationship Id="rId4" Type="http://schemas.openxmlformats.org/officeDocument/2006/relationships/worksheet" Target="worksheets/sheet4.xml"/><Relationship Id="rId39" Type="http://schemas.openxmlformats.org/officeDocument/2006/relationships/theme" Target="theme/theme1.xml"/><Relationship Id="rId38" Type="http://schemas.openxmlformats.org/officeDocument/2006/relationships/externalLink" Target="externalLinks/externalLink3.xml"/><Relationship Id="rId37" Type="http://schemas.openxmlformats.org/officeDocument/2006/relationships/externalLink" Target="externalLinks/externalLink2.xml"/><Relationship Id="rId36" Type="http://schemas.openxmlformats.org/officeDocument/2006/relationships/externalLink" Target="externalLinks/externalLink1.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24.6.233\&#20840;&#20307;&#20154;&#21592;\02&#24179;&#34913;&#22788;\01&#36130;&#21147;&#21450;&#39044;&#20915;&#31639;&#25253;&#21578;\2018&#24180;\&#24180;&#21021;&#20154;&#20195;&#20250;\&#36807;&#31243;\RecoveredExternalLink1"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24.6.233\&#20840;&#20307;&#20154;&#21592;\02&#24179;&#34913;&#22788;\01&#36130;&#21147;&#21450;&#39044;&#20915;&#31639;&#25253;&#21578;\2018&#24180;\&#24180;&#21021;&#20154;&#20195;&#20250;\&#36807;&#31243;\RecoveredExternalLink2"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Administrator\Desktop\Users\Administrator.PC-201903011624\Documents\WeChat%20Files\fang601222\FileStorage\File\2020-02\&#24213;&#34920;--Y2019&#24180;&#20113;&#21335;&#30465;&#21450;&#30465;&#26412;&#32423;&#22320;&#26041;&#36130;&#25919;&#25910;&#25903;&#25191;&#34892;&#24773;&#20917;&#21450;2020&#24180;&#39044;&#31639;&#33609;&#2669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说明"/>
      <sheetName val="封面"/>
      <sheetName val="目录"/>
      <sheetName val="表一"/>
      <sheetName val="表二"/>
      <sheetName val="表三"/>
      <sheetName val="表四"/>
      <sheetName val="表五"/>
      <sheetName val="表六"/>
      <sheetName val="表七"/>
      <sheetName val="表八"/>
      <sheetName val="审核1"/>
      <sheetName val="审核2"/>
      <sheetName val="土地收入"/>
      <sheetName val="历年预算科目"/>
      <sheetName val="_ESLi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说明"/>
      <sheetName val="封面"/>
      <sheetName val="目录"/>
      <sheetName val="表一"/>
      <sheetName val="表二"/>
      <sheetName val="表三"/>
      <sheetName val="表四"/>
      <sheetName val="表五"/>
      <sheetName val="表六"/>
      <sheetName val="表七"/>
      <sheetName val="表八"/>
      <sheetName val="审核1"/>
      <sheetName val="审核2"/>
      <sheetName val="土地收入"/>
      <sheetName val="历年预算科目"/>
      <sheetName val="_ES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封面"/>
      <sheetName val="目录"/>
      <sheetName val="19-1"/>
      <sheetName val="19-2"/>
      <sheetName val="20"/>
      <sheetName val="21-1"/>
      <sheetName val="21-2"/>
      <sheetName val="22"/>
      <sheetName val="说明7"/>
      <sheetName val="23"/>
      <sheetName val="24"/>
      <sheetName val="25-1"/>
      <sheetName val="25-1说明"/>
      <sheetName val="25-2"/>
      <sheetName val="25-2说明"/>
      <sheetName val="25-3"/>
      <sheetName val="25-3说明"/>
      <sheetName val="25-4"/>
      <sheetName val="25-4说明"/>
      <sheetName val="25-5"/>
      <sheetName val="25-5说明"/>
      <sheetName val="25-6"/>
      <sheetName val="25-6说明"/>
      <sheetName val="25-7"/>
      <sheetName val="25-7说明"/>
      <sheetName val="25-8"/>
      <sheetName val="25-8说明"/>
      <sheetName val="26"/>
      <sheetName val="27"/>
      <sheetName val="28"/>
      <sheetName val="29"/>
      <sheetName val="30"/>
      <sheetName val="说明8"/>
      <sheetName val="32"/>
      <sheetName val="33"/>
      <sheetName val="34"/>
      <sheetName val="35"/>
      <sheetName val="36"/>
      <sheetName val="说明9"/>
      <sheetName val="37"/>
      <sheetName val="38"/>
      <sheetName val="39"/>
      <sheetName val="说明10"/>
      <sheetName val="40"/>
      <sheetName val="41"/>
      <sheetName val="42"/>
      <sheetName val="说明11"/>
      <sheetName val="43"/>
      <sheetName val="44"/>
      <sheetName val="45"/>
      <sheetName val="46"/>
    </sheetNames>
    <sheetDataSet>
      <sheetData sheetId="0">
        <row r="7">
          <cell r="B7">
            <v>43849.6686805556</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2:S12"/>
  <sheetViews>
    <sheetView workbookViewId="0">
      <selection activeCell="O20" sqref="O20"/>
    </sheetView>
  </sheetViews>
  <sheetFormatPr defaultColWidth="9" defaultRowHeight="13.5"/>
  <sheetData>
    <row r="12" ht="82" customHeight="1" spans="1:19">
      <c r="A12" s="450" t="s">
        <v>0</v>
      </c>
      <c r="B12" s="450"/>
      <c r="C12" s="450"/>
      <c r="D12" s="450"/>
      <c r="E12" s="450"/>
      <c r="F12" s="450"/>
      <c r="G12" s="450"/>
      <c r="H12" s="450"/>
      <c r="I12" s="450"/>
      <c r="J12" s="450"/>
      <c r="K12" s="450"/>
      <c r="L12" s="450"/>
      <c r="M12" s="450"/>
      <c r="N12" s="450"/>
      <c r="O12" s="450"/>
      <c r="P12" s="450"/>
      <c r="Q12" s="450"/>
      <c r="R12" s="450"/>
      <c r="S12" s="450"/>
    </row>
  </sheetData>
  <mergeCells count="1">
    <mergeCell ref="A12:S12"/>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D34"/>
  <sheetViews>
    <sheetView topLeftCell="A10" workbookViewId="0">
      <selection activeCell="I8" sqref="I8"/>
    </sheetView>
  </sheetViews>
  <sheetFormatPr defaultColWidth="9" defaultRowHeight="13.5" outlineLevelCol="3"/>
  <cols>
    <col min="1" max="1" width="10.25" style="445" customWidth="1"/>
    <col min="2" max="2" width="13.125" customWidth="1"/>
    <col min="3" max="3" width="12.25" customWidth="1"/>
    <col min="4" max="4" width="63.5" customWidth="1"/>
  </cols>
  <sheetData>
    <row r="1" ht="48" customHeight="1" spans="1:4">
      <c r="A1" s="446" t="s">
        <v>0</v>
      </c>
      <c r="B1" s="447"/>
      <c r="C1" s="447"/>
      <c r="D1" s="447"/>
    </row>
    <row r="2" ht="30" customHeight="1" spans="1:4">
      <c r="A2" s="448">
        <v>1</v>
      </c>
      <c r="B2" s="449" t="s">
        <v>1</v>
      </c>
      <c r="C2" s="449"/>
      <c r="D2" s="449"/>
    </row>
    <row r="3" spans="1:4">
      <c r="A3" s="448">
        <v>2</v>
      </c>
      <c r="B3" s="449" t="s">
        <v>2</v>
      </c>
      <c r="C3" s="449"/>
      <c r="D3" s="449"/>
    </row>
    <row r="4" spans="1:4">
      <c r="A4" s="448">
        <v>3</v>
      </c>
      <c r="B4" s="449" t="s">
        <v>3</v>
      </c>
      <c r="C4" s="449"/>
      <c r="D4" s="449"/>
    </row>
    <row r="5" spans="1:4">
      <c r="A5" s="448">
        <v>4</v>
      </c>
      <c r="B5" s="449" t="s">
        <v>4</v>
      </c>
      <c r="C5" s="449"/>
      <c r="D5" s="449"/>
    </row>
    <row r="6" spans="1:4">
      <c r="A6" s="448">
        <v>5</v>
      </c>
      <c r="B6" s="449" t="s">
        <v>5</v>
      </c>
      <c r="C6" s="449"/>
      <c r="D6" s="449"/>
    </row>
    <row r="7" spans="1:4">
      <c r="A7" s="448">
        <v>6</v>
      </c>
      <c r="B7" s="449" t="s">
        <v>6</v>
      </c>
      <c r="C7" s="449"/>
      <c r="D7" s="449"/>
    </row>
    <row r="8" spans="1:4">
      <c r="A8" s="448">
        <v>7</v>
      </c>
      <c r="B8" s="449" t="s">
        <v>7</v>
      </c>
      <c r="C8" s="449"/>
      <c r="D8" s="449"/>
    </row>
    <row r="9" spans="1:4">
      <c r="A9" s="448">
        <v>8</v>
      </c>
      <c r="B9" s="449" t="s">
        <v>8</v>
      </c>
      <c r="C9" s="449"/>
      <c r="D9" s="449"/>
    </row>
    <row r="10" spans="1:4">
      <c r="A10" s="448">
        <v>9</v>
      </c>
      <c r="B10" s="449" t="s">
        <v>9</v>
      </c>
      <c r="C10" s="449"/>
      <c r="D10" s="449"/>
    </row>
    <row r="11" spans="1:4">
      <c r="A11" s="448">
        <v>10</v>
      </c>
      <c r="B11" s="449" t="s">
        <v>10</v>
      </c>
      <c r="C11" s="449"/>
      <c r="D11" s="449"/>
    </row>
    <row r="12" spans="1:4">
      <c r="A12" s="448">
        <v>11</v>
      </c>
      <c r="B12" s="449" t="s">
        <v>11</v>
      </c>
      <c r="C12" s="449"/>
      <c r="D12" s="449"/>
    </row>
    <row r="13" spans="1:4">
      <c r="A13" s="448">
        <v>12</v>
      </c>
      <c r="B13" s="449" t="s">
        <v>12</v>
      </c>
      <c r="C13" s="449"/>
      <c r="D13" s="449"/>
    </row>
    <row r="14" spans="1:4">
      <c r="A14" s="448">
        <v>13</v>
      </c>
      <c r="B14" s="449" t="s">
        <v>13</v>
      </c>
      <c r="C14" s="449"/>
      <c r="D14" s="449"/>
    </row>
    <row r="15" spans="1:4">
      <c r="A15" s="448">
        <v>14</v>
      </c>
      <c r="B15" s="449" t="s">
        <v>14</v>
      </c>
      <c r="C15" s="449"/>
      <c r="D15" s="449"/>
    </row>
    <row r="16" spans="1:4">
      <c r="A16" s="448">
        <v>15</v>
      </c>
      <c r="B16" s="449" t="s">
        <v>15</v>
      </c>
      <c r="C16" s="449"/>
      <c r="D16" s="449"/>
    </row>
    <row r="17" spans="1:4">
      <c r="A17" s="448">
        <v>16</v>
      </c>
      <c r="B17" s="449" t="s">
        <v>16</v>
      </c>
      <c r="C17" s="449"/>
      <c r="D17" s="449"/>
    </row>
    <row r="18" spans="1:4">
      <c r="A18" s="448">
        <v>17</v>
      </c>
      <c r="B18" s="449" t="s">
        <v>17</v>
      </c>
      <c r="C18" s="449"/>
      <c r="D18" s="449"/>
    </row>
    <row r="19" spans="1:4">
      <c r="A19" s="448">
        <v>18</v>
      </c>
      <c r="B19" s="449" t="s">
        <v>18</v>
      </c>
      <c r="C19" s="449"/>
      <c r="D19" s="449"/>
    </row>
    <row r="20" spans="1:4">
      <c r="A20" s="448">
        <v>19</v>
      </c>
      <c r="B20" s="449" t="s">
        <v>19</v>
      </c>
      <c r="C20" s="449"/>
      <c r="D20" s="449"/>
    </row>
    <row r="21" spans="1:4">
      <c r="A21" s="448">
        <v>20</v>
      </c>
      <c r="B21" s="449" t="s">
        <v>20</v>
      </c>
      <c r="C21" s="449"/>
      <c r="D21" s="449"/>
    </row>
    <row r="22" spans="1:4">
      <c r="A22" s="448">
        <v>21</v>
      </c>
      <c r="B22" s="449" t="s">
        <v>21</v>
      </c>
      <c r="C22" s="449"/>
      <c r="D22" s="449"/>
    </row>
    <row r="23" spans="1:4">
      <c r="A23" s="448">
        <v>22</v>
      </c>
      <c r="B23" s="449" t="s">
        <v>22</v>
      </c>
      <c r="C23" s="449"/>
      <c r="D23" s="449"/>
    </row>
    <row r="24" spans="1:4">
      <c r="A24" s="448">
        <v>23</v>
      </c>
      <c r="B24" s="449" t="s">
        <v>23</v>
      </c>
      <c r="C24" s="449"/>
      <c r="D24" s="449"/>
    </row>
    <row r="25" spans="1:4">
      <c r="A25" s="448">
        <v>24</v>
      </c>
      <c r="B25" s="449" t="s">
        <v>24</v>
      </c>
      <c r="C25" s="449"/>
      <c r="D25" s="449"/>
    </row>
    <row r="26" spans="1:4">
      <c r="A26" s="448">
        <v>25</v>
      </c>
      <c r="B26" s="449" t="s">
        <v>25</v>
      </c>
      <c r="C26" s="449"/>
      <c r="D26" s="449"/>
    </row>
    <row r="27" spans="1:4">
      <c r="A27" s="448">
        <v>26</v>
      </c>
      <c r="B27" s="449" t="s">
        <v>26</v>
      </c>
      <c r="C27" s="449"/>
      <c r="D27" s="449"/>
    </row>
    <row r="28" spans="1:4">
      <c r="A28" s="448">
        <v>27</v>
      </c>
      <c r="B28" s="449" t="s">
        <v>27</v>
      </c>
      <c r="C28" s="449"/>
      <c r="D28" s="449"/>
    </row>
    <row r="29" spans="1:4">
      <c r="A29" s="448">
        <v>28</v>
      </c>
      <c r="B29" s="449" t="s">
        <v>28</v>
      </c>
      <c r="C29" s="449"/>
      <c r="D29" s="449"/>
    </row>
    <row r="30" spans="1:4">
      <c r="A30" s="448">
        <v>29</v>
      </c>
      <c r="B30" s="449" t="s">
        <v>29</v>
      </c>
      <c r="C30" s="449"/>
      <c r="D30" s="449"/>
    </row>
    <row r="31" spans="1:4">
      <c r="A31" s="448">
        <v>30</v>
      </c>
      <c r="B31" s="449" t="s">
        <v>30</v>
      </c>
      <c r="C31" s="449"/>
      <c r="D31" s="449"/>
    </row>
    <row r="32" spans="1:4">
      <c r="A32" s="448">
        <v>31</v>
      </c>
      <c r="B32" s="449" t="s">
        <v>31</v>
      </c>
      <c r="C32" s="449"/>
      <c r="D32" s="449"/>
    </row>
    <row r="33" spans="1:4">
      <c r="A33" s="448">
        <v>32</v>
      </c>
      <c r="B33" s="449" t="s">
        <v>32</v>
      </c>
      <c r="C33" s="449"/>
      <c r="D33" s="449"/>
    </row>
    <row r="34" spans="1:4">
      <c r="A34" s="448">
        <v>33</v>
      </c>
      <c r="B34" s="449" t="s">
        <v>33</v>
      </c>
      <c r="C34" s="449"/>
      <c r="D34" s="449"/>
    </row>
  </sheetData>
  <mergeCells count="12">
    <mergeCell ref="A1:D1"/>
    <mergeCell ref="B2:D2"/>
    <mergeCell ref="B3:D3"/>
    <mergeCell ref="B4:D4"/>
    <mergeCell ref="B5:D5"/>
    <mergeCell ref="B6:D6"/>
    <mergeCell ref="B7:D7"/>
    <mergeCell ref="B8:D8"/>
    <mergeCell ref="B9:D9"/>
    <mergeCell ref="B10:D10"/>
    <mergeCell ref="B11:D11"/>
    <mergeCell ref="B12:D12"/>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E41"/>
  <sheetViews>
    <sheetView showZeros="0" view="pageBreakPreview" zoomScale="80" zoomScaleNormal="90" workbookViewId="0">
      <pane ySplit="4" topLeftCell="A26" activePane="bottomLeft" state="frozen"/>
      <selection/>
      <selection pane="bottomLeft" activeCell="G27" sqref="G27"/>
    </sheetView>
  </sheetViews>
  <sheetFormatPr defaultColWidth="9" defaultRowHeight="14.25" outlineLevelCol="4"/>
  <cols>
    <col min="1" max="1" width="50.75" style="269" customWidth="1"/>
    <col min="2" max="3" width="21.625" style="269" customWidth="1"/>
    <col min="4" max="4" width="21.625" style="433" customWidth="1"/>
    <col min="5" max="16384" width="9" style="434"/>
  </cols>
  <sheetData>
    <row r="1" s="429" customFormat="1" ht="33" customHeight="1" spans="1:4">
      <c r="A1" s="435" t="s">
        <v>34</v>
      </c>
      <c r="B1" s="316"/>
      <c r="C1" s="316"/>
      <c r="D1" s="317"/>
    </row>
    <row r="2" ht="45" customHeight="1" spans="1:5">
      <c r="A2" s="271" t="s">
        <v>35</v>
      </c>
      <c r="B2" s="271"/>
      <c r="C2" s="271"/>
      <c r="D2" s="271"/>
      <c r="E2" s="429"/>
    </row>
    <row r="3" ht="18.95" customHeight="1" spans="1:5">
      <c r="A3" s="272"/>
      <c r="B3" s="436"/>
      <c r="C3" s="316"/>
      <c r="D3" s="273" t="s">
        <v>36</v>
      </c>
      <c r="E3" s="429"/>
    </row>
    <row r="4" s="430" customFormat="1" ht="45" customHeight="1" spans="1:5">
      <c r="A4" s="437" t="s">
        <v>37</v>
      </c>
      <c r="B4" s="275" t="s">
        <v>38</v>
      </c>
      <c r="C4" s="275" t="s">
        <v>39</v>
      </c>
      <c r="D4" s="437" t="s">
        <v>40</v>
      </c>
      <c r="E4" s="438"/>
    </row>
    <row r="5" ht="36" customHeight="1" spans="1:5">
      <c r="A5" s="405" t="s">
        <v>41</v>
      </c>
      <c r="B5" s="303">
        <f>SUM(B6:B20)</f>
        <v>93548</v>
      </c>
      <c r="C5" s="303">
        <f>SUM(C6:C20)</f>
        <v>108400</v>
      </c>
      <c r="D5" s="319">
        <v>0.16</v>
      </c>
      <c r="E5" s="439"/>
    </row>
    <row r="6" ht="36" customHeight="1" spans="1:5">
      <c r="A6" s="288" t="s">
        <v>42</v>
      </c>
      <c r="B6" s="440">
        <v>33208</v>
      </c>
      <c r="C6" s="321">
        <v>34560</v>
      </c>
      <c r="D6" s="322">
        <v>0.04</v>
      </c>
      <c r="E6" s="439"/>
    </row>
    <row r="7" ht="36" customHeight="1" spans="1:5">
      <c r="A7" s="288" t="s">
        <v>43</v>
      </c>
      <c r="B7" s="440">
        <v>3441</v>
      </c>
      <c r="C7" s="321">
        <v>3992</v>
      </c>
      <c r="D7" s="322">
        <v>0.16</v>
      </c>
      <c r="E7" s="439"/>
    </row>
    <row r="8" ht="36" customHeight="1" spans="1:5">
      <c r="A8" s="288" t="s">
        <v>44</v>
      </c>
      <c r="B8" s="440">
        <v>1104</v>
      </c>
      <c r="C8" s="321">
        <v>1053</v>
      </c>
      <c r="D8" s="322">
        <v>-0.05</v>
      </c>
      <c r="E8" s="439"/>
    </row>
    <row r="9" ht="36" customHeight="1" spans="1:5">
      <c r="A9" s="288" t="s">
        <v>45</v>
      </c>
      <c r="B9" s="441">
        <v>141</v>
      </c>
      <c r="C9" s="321">
        <v>163</v>
      </c>
      <c r="D9" s="322">
        <v>0.16</v>
      </c>
      <c r="E9" s="439"/>
    </row>
    <row r="10" ht="36" customHeight="1" spans="1:5">
      <c r="A10" s="288" t="s">
        <v>46</v>
      </c>
      <c r="B10" s="440">
        <v>4477</v>
      </c>
      <c r="C10" s="321">
        <v>5193</v>
      </c>
      <c r="D10" s="322">
        <v>0.16</v>
      </c>
      <c r="E10" s="439"/>
    </row>
    <row r="11" ht="36" customHeight="1" spans="1:5">
      <c r="A11" s="288" t="s">
        <v>47</v>
      </c>
      <c r="B11" s="440">
        <v>5326</v>
      </c>
      <c r="C11" s="321">
        <v>6178</v>
      </c>
      <c r="D11" s="322">
        <v>0.16</v>
      </c>
      <c r="E11" s="439"/>
    </row>
    <row r="12" ht="36" customHeight="1" spans="1:5">
      <c r="A12" s="288" t="s">
        <v>48</v>
      </c>
      <c r="B12" s="440">
        <v>1446</v>
      </c>
      <c r="C12" s="321">
        <v>1790</v>
      </c>
      <c r="D12" s="322">
        <v>0.24</v>
      </c>
      <c r="E12" s="439"/>
    </row>
    <row r="13" ht="36" customHeight="1" spans="1:5">
      <c r="A13" s="288" t="s">
        <v>49</v>
      </c>
      <c r="B13" s="440">
        <v>9910</v>
      </c>
      <c r="C13" s="321">
        <v>11496</v>
      </c>
      <c r="D13" s="322">
        <v>0.16</v>
      </c>
      <c r="E13" s="439"/>
    </row>
    <row r="14" ht="36" customHeight="1" spans="1:5">
      <c r="A14" s="288" t="s">
        <v>50</v>
      </c>
      <c r="B14" s="440">
        <v>11610</v>
      </c>
      <c r="C14" s="321">
        <v>14610</v>
      </c>
      <c r="D14" s="322">
        <v>0.26</v>
      </c>
      <c r="E14" s="439"/>
    </row>
    <row r="15" ht="36" customHeight="1" spans="1:5">
      <c r="A15" s="288" t="s">
        <v>51</v>
      </c>
      <c r="B15" s="440">
        <v>3567</v>
      </c>
      <c r="C15" s="321">
        <v>5619</v>
      </c>
      <c r="D15" s="322">
        <v>0.58</v>
      </c>
      <c r="E15" s="439"/>
    </row>
    <row r="16" ht="36" customHeight="1" spans="1:5">
      <c r="A16" s="288" t="s">
        <v>52</v>
      </c>
      <c r="B16" s="440">
        <v>8015</v>
      </c>
      <c r="C16" s="321">
        <v>9297</v>
      </c>
      <c r="D16" s="322">
        <v>0.16</v>
      </c>
      <c r="E16" s="439"/>
    </row>
    <row r="17" ht="36" customHeight="1" spans="1:5">
      <c r="A17" s="288" t="s">
        <v>53</v>
      </c>
      <c r="B17" s="440">
        <v>8761</v>
      </c>
      <c r="C17" s="321">
        <v>11761</v>
      </c>
      <c r="D17" s="322">
        <v>0.34</v>
      </c>
      <c r="E17" s="439"/>
    </row>
    <row r="18" ht="36" customHeight="1" spans="1:5">
      <c r="A18" s="288" t="s">
        <v>54</v>
      </c>
      <c r="B18" s="440">
        <v>2413</v>
      </c>
      <c r="C18" s="321">
        <v>2538</v>
      </c>
      <c r="D18" s="322">
        <v>0.05</v>
      </c>
      <c r="E18" s="439"/>
    </row>
    <row r="19" ht="36" customHeight="1" spans="1:5">
      <c r="A19" s="288" t="s">
        <v>55</v>
      </c>
      <c r="B19" s="440">
        <v>107</v>
      </c>
      <c r="C19" s="321">
        <v>150</v>
      </c>
      <c r="D19" s="322">
        <v>0.4</v>
      </c>
      <c r="E19" s="439"/>
    </row>
    <row r="20" ht="36" customHeight="1" spans="1:5">
      <c r="A20" s="288" t="s">
        <v>56</v>
      </c>
      <c r="B20" s="440">
        <v>22</v>
      </c>
      <c r="C20" s="321"/>
      <c r="D20" s="322"/>
      <c r="E20" s="439"/>
    </row>
    <row r="21" ht="36" customHeight="1" spans="1:5">
      <c r="A21" s="405" t="s">
        <v>57</v>
      </c>
      <c r="B21" s="303">
        <f>SUM(B22:B29)</f>
        <v>27621</v>
      </c>
      <c r="C21" s="303">
        <f>SUM(C22:C29)</f>
        <v>22500</v>
      </c>
      <c r="D21" s="322">
        <v>-0.19</v>
      </c>
      <c r="E21" s="439"/>
    </row>
    <row r="22" ht="36" customHeight="1" spans="1:5">
      <c r="A22" s="288" t="s">
        <v>58</v>
      </c>
      <c r="B22" s="321">
        <v>5444</v>
      </c>
      <c r="C22" s="321">
        <v>7000</v>
      </c>
      <c r="D22" s="322">
        <v>0.29</v>
      </c>
      <c r="E22" s="439"/>
    </row>
    <row r="23" ht="36" customHeight="1" spans="1:5">
      <c r="A23" s="442" t="s">
        <v>59</v>
      </c>
      <c r="B23" s="321">
        <v>5852</v>
      </c>
      <c r="C23" s="321">
        <v>3500</v>
      </c>
      <c r="D23" s="322">
        <v>-0.4</v>
      </c>
      <c r="E23" s="439"/>
    </row>
    <row r="24" ht="36" customHeight="1" spans="1:5">
      <c r="A24" s="288" t="s">
        <v>60</v>
      </c>
      <c r="B24" s="321">
        <v>5523</v>
      </c>
      <c r="C24" s="321">
        <v>6100</v>
      </c>
      <c r="D24" s="322">
        <v>0.1</v>
      </c>
      <c r="E24" s="439"/>
    </row>
    <row r="25" ht="36" customHeight="1" spans="1:5">
      <c r="A25" s="288" t="s">
        <v>61</v>
      </c>
      <c r="B25" s="321"/>
      <c r="C25" s="321">
        <v>400</v>
      </c>
      <c r="D25" s="322"/>
      <c r="E25" s="439"/>
    </row>
    <row r="26" ht="36" customHeight="1" spans="1:5">
      <c r="A26" s="288" t="s">
        <v>62</v>
      </c>
      <c r="B26" s="321">
        <v>9491</v>
      </c>
      <c r="C26" s="321">
        <v>1000</v>
      </c>
      <c r="D26" s="322">
        <v>-0.89</v>
      </c>
      <c r="E26" s="439"/>
    </row>
    <row r="27" ht="36" customHeight="1" spans="1:5">
      <c r="A27" s="288" t="s">
        <v>63</v>
      </c>
      <c r="B27" s="321"/>
      <c r="C27" s="321"/>
      <c r="D27" s="322"/>
      <c r="E27" s="439"/>
    </row>
    <row r="28" ht="36" customHeight="1" spans="1:5">
      <c r="A28" s="288" t="s">
        <v>64</v>
      </c>
      <c r="B28" s="321">
        <v>1091</v>
      </c>
      <c r="C28" s="321">
        <v>4500</v>
      </c>
      <c r="D28" s="322">
        <v>3.12</v>
      </c>
      <c r="E28" s="439"/>
    </row>
    <row r="29" ht="36" customHeight="1" spans="1:5">
      <c r="A29" s="288" t="s">
        <v>65</v>
      </c>
      <c r="B29" s="321">
        <v>220</v>
      </c>
      <c r="C29" s="321"/>
      <c r="D29" s="322">
        <v>-1</v>
      </c>
      <c r="E29" s="439"/>
    </row>
    <row r="30" ht="36" customHeight="1" spans="1:5">
      <c r="A30" s="288"/>
      <c r="B30" s="321"/>
      <c r="C30" s="321"/>
      <c r="D30" s="319"/>
      <c r="E30" s="439"/>
    </row>
    <row r="31" s="431" customFormat="1" ht="36" customHeight="1" spans="1:5">
      <c r="A31" s="404" t="s">
        <v>66</v>
      </c>
      <c r="B31" s="303">
        <v>121169</v>
      </c>
      <c r="C31" s="303">
        <v>130900</v>
      </c>
      <c r="D31" s="319">
        <v>0.08</v>
      </c>
      <c r="E31" s="439"/>
    </row>
    <row r="32" ht="36" customHeight="1" spans="1:5">
      <c r="A32" s="287" t="s">
        <v>67</v>
      </c>
      <c r="B32" s="303">
        <v>15930</v>
      </c>
      <c r="C32" s="303"/>
      <c r="D32" s="443"/>
      <c r="E32" s="439"/>
    </row>
    <row r="33" ht="36" customHeight="1" spans="1:5">
      <c r="A33" s="405" t="s">
        <v>68</v>
      </c>
      <c r="B33" s="303">
        <v>146719</v>
      </c>
      <c r="C33" s="303">
        <v>61497</v>
      </c>
      <c r="D33" s="329"/>
      <c r="E33" s="439"/>
    </row>
    <row r="34" ht="36" customHeight="1" spans="1:5">
      <c r="A34" s="288" t="s">
        <v>69</v>
      </c>
      <c r="B34" s="321">
        <v>17262</v>
      </c>
      <c r="C34" s="321"/>
      <c r="D34" s="327"/>
      <c r="E34" s="439"/>
    </row>
    <row r="35" ht="36" customHeight="1" spans="1:5">
      <c r="A35" s="288" t="s">
        <v>70</v>
      </c>
      <c r="B35" s="321">
        <v>104035</v>
      </c>
      <c r="C35" s="321">
        <v>52497</v>
      </c>
      <c r="D35" s="327"/>
      <c r="E35" s="439"/>
    </row>
    <row r="36" ht="36" customHeight="1" spans="1:5">
      <c r="A36" s="288" t="s">
        <v>71</v>
      </c>
      <c r="B36" s="321">
        <v>1635</v>
      </c>
      <c r="C36" s="321"/>
      <c r="D36" s="327"/>
      <c r="E36" s="439"/>
    </row>
    <row r="37" ht="36" customHeight="1" spans="1:5">
      <c r="A37" s="288" t="s">
        <v>72</v>
      </c>
      <c r="B37" s="321">
        <v>15960</v>
      </c>
      <c r="C37" s="321">
        <v>5000</v>
      </c>
      <c r="D37" s="327"/>
      <c r="E37" s="439"/>
    </row>
    <row r="38" s="432" customFormat="1" ht="36" customHeight="1" spans="1:5">
      <c r="A38" s="289" t="s">
        <v>73</v>
      </c>
      <c r="B38" s="321"/>
      <c r="C38" s="321"/>
      <c r="D38" s="406"/>
      <c r="E38" s="439"/>
    </row>
    <row r="39" s="432" customFormat="1" ht="36" customHeight="1" spans="1:5">
      <c r="A39" s="289" t="s">
        <v>74</v>
      </c>
      <c r="B39" s="321"/>
      <c r="C39" s="321">
        <v>4000</v>
      </c>
      <c r="D39" s="406"/>
      <c r="E39" s="439"/>
    </row>
    <row r="40" s="432" customFormat="1" ht="36" customHeight="1" spans="1:5">
      <c r="A40" s="289" t="s">
        <v>75</v>
      </c>
      <c r="B40" s="321">
        <v>7827</v>
      </c>
      <c r="C40" s="321"/>
      <c r="D40" s="406"/>
      <c r="E40" s="439"/>
    </row>
    <row r="41" ht="36" customHeight="1" spans="1:5">
      <c r="A41" s="444" t="s">
        <v>76</v>
      </c>
      <c r="B41" s="303">
        <v>283818</v>
      </c>
      <c r="C41" s="303">
        <v>192397</v>
      </c>
      <c r="D41" s="443">
        <f>(C41-B41)/B41</f>
        <v>-0.322111353050194</v>
      </c>
      <c r="E41" s="439"/>
    </row>
  </sheetData>
  <autoFilter ref="A4:E41">
    <extLst/>
  </autoFilter>
  <mergeCells count="1">
    <mergeCell ref="A2:D2"/>
  </mergeCells>
  <conditionalFormatting sqref="D3:E3">
    <cfRule type="cellIs" dxfId="0" priority="65" stopIfTrue="1" operator="lessThanOrEqual">
      <formula>-1</formula>
    </cfRule>
  </conditionalFormatting>
  <conditionalFormatting sqref="D7">
    <cfRule type="expression" dxfId="1" priority="8" stopIfTrue="1">
      <formula>"len($A:$A)=3"</formula>
    </cfRule>
    <cfRule type="expression" dxfId="1" priority="7" stopIfTrue="1">
      <formula>"len($A:$A)=3"</formula>
    </cfRule>
    <cfRule type="expression" dxfId="1" priority="6" stopIfTrue="1">
      <formula>"len($A:$A)=3"</formula>
    </cfRule>
    <cfRule type="expression" dxfId="1" priority="5" stopIfTrue="1">
      <formula>"len($A:$A)=3"</formula>
    </cfRule>
  </conditionalFormatting>
  <conditionalFormatting sqref="A32">
    <cfRule type="expression" dxfId="1" priority="71" stopIfTrue="1">
      <formula>"len($A:$A)=3"</formula>
    </cfRule>
  </conditionalFormatting>
  <conditionalFormatting sqref="B32:D32">
    <cfRule type="expression" dxfId="1" priority="21" stopIfTrue="1">
      <formula>"len($A:$A)=3"</formula>
    </cfRule>
  </conditionalFormatting>
  <conditionalFormatting sqref="C32:D32">
    <cfRule type="expression" dxfId="1" priority="11" stopIfTrue="1">
      <formula>"len($A:$A)=3"</formula>
    </cfRule>
  </conditionalFormatting>
  <conditionalFormatting sqref="D32">
    <cfRule type="cellIs" dxfId="0" priority="30" stopIfTrue="1" operator="greaterThan">
      <formula>5</formula>
    </cfRule>
    <cfRule type="cellIs" dxfId="2" priority="29" stopIfTrue="1" operator="lessThan">
      <formula>0</formula>
    </cfRule>
  </conditionalFormatting>
  <conditionalFormatting sqref="E32">
    <cfRule type="expression" dxfId="1" priority="56" stopIfTrue="1">
      <formula>"len($A:$A)=3"</formula>
    </cfRule>
    <cfRule type="cellIs" dxfId="2" priority="86" stopIfTrue="1" operator="lessThan">
      <formula>0</formula>
    </cfRule>
    <cfRule type="cellIs" dxfId="0" priority="87" stopIfTrue="1" operator="greaterThan">
      <formula>5</formula>
    </cfRule>
    <cfRule type="expression" dxfId="1" priority="45" stopIfTrue="1">
      <formula>"len($A:$A)=3"</formula>
    </cfRule>
  </conditionalFormatting>
  <conditionalFormatting sqref="B36:D36">
    <cfRule type="expression" dxfId="1" priority="28" stopIfTrue="1">
      <formula>"len($A:$A)=3"</formula>
    </cfRule>
  </conditionalFormatting>
  <conditionalFormatting sqref="A5:A30">
    <cfRule type="expression" dxfId="1" priority="76" stopIfTrue="1">
      <formula>"len($A:$A)=3"</formula>
    </cfRule>
  </conditionalFormatting>
  <conditionalFormatting sqref="A8:A10">
    <cfRule type="expression" dxfId="1" priority="79" stopIfTrue="1">
      <formula>"len($A:$A)=3"</formula>
    </cfRule>
  </conditionalFormatting>
  <conditionalFormatting sqref="A33:A36">
    <cfRule type="expression" dxfId="1" priority="40" stopIfTrue="1">
      <formula>"len($A:$A)=3"</formula>
    </cfRule>
  </conditionalFormatting>
  <conditionalFormatting sqref="A34:A36">
    <cfRule type="expression" dxfId="1" priority="38" stopIfTrue="1">
      <formula>"len($A:$A)=3"</formula>
    </cfRule>
  </conditionalFormatting>
  <conditionalFormatting sqref="A36:A39">
    <cfRule type="expression" dxfId="1" priority="36" stopIfTrue="1">
      <formula>"len($A:$A)=3"</formula>
    </cfRule>
  </conditionalFormatting>
  <conditionalFormatting sqref="A38:A41">
    <cfRule type="expression" dxfId="1" priority="34" stopIfTrue="1">
      <formula>"len($A:$A)=3"</formula>
    </cfRule>
    <cfRule type="expression" dxfId="1" priority="35" stopIfTrue="1">
      <formula>"len($A:$A)=3"</formula>
    </cfRule>
  </conditionalFormatting>
  <conditionalFormatting sqref="C8:C10">
    <cfRule type="expression" dxfId="1" priority="23" stopIfTrue="1">
      <formula>"len($A:$A)=3"</formula>
    </cfRule>
    <cfRule type="expression" dxfId="1" priority="13" stopIfTrue="1">
      <formula>"len($A:$A)=3"</formula>
    </cfRule>
  </conditionalFormatting>
  <conditionalFormatting sqref="D8:D29">
    <cfRule type="expression" dxfId="1" priority="4" stopIfTrue="1">
      <formula>"len($A:$A)=3"</formula>
    </cfRule>
    <cfRule type="expression" dxfId="1" priority="3" stopIfTrue="1">
      <formula>"len($A:$A)=3"</formula>
    </cfRule>
    <cfRule type="expression" dxfId="1" priority="2" stopIfTrue="1">
      <formula>"len($A:$A)=3"</formula>
    </cfRule>
    <cfRule type="expression" dxfId="1" priority="1" stopIfTrue="1">
      <formula>"len($A:$A)=3"</formula>
    </cfRule>
  </conditionalFormatting>
  <conditionalFormatting sqref="E5:E8">
    <cfRule type="expression" dxfId="1" priority="49" stopIfTrue="1">
      <formula>"len($A:$A)=3"</formula>
    </cfRule>
    <cfRule type="expression" dxfId="1" priority="60" stopIfTrue="1">
      <formula>"len($A:$A)=3"</formula>
    </cfRule>
  </conditionalFormatting>
  <conditionalFormatting sqref="E5:E30">
    <cfRule type="expression" dxfId="1" priority="46" stopIfTrue="1">
      <formula>"len($A:$A)=3"</formula>
    </cfRule>
    <cfRule type="expression" dxfId="1" priority="57" stopIfTrue="1">
      <formula>"len($A:$A)=3"</formula>
    </cfRule>
  </conditionalFormatting>
  <conditionalFormatting sqref="E5:E41">
    <cfRule type="cellIs" dxfId="2" priority="63" stopIfTrue="1" operator="lessThan">
      <formula>0</formula>
    </cfRule>
    <cfRule type="cellIs" dxfId="2" priority="64" stopIfTrue="1" operator="lessThan">
      <formula>0</formula>
    </cfRule>
  </conditionalFormatting>
  <conditionalFormatting sqref="E8:E10">
    <cfRule type="expression" dxfId="1" priority="47" stopIfTrue="1">
      <formula>"len($A:$A)=3"</formula>
    </cfRule>
    <cfRule type="expression" dxfId="1" priority="58" stopIfTrue="1">
      <formula>"len($A:$A)=3"</formula>
    </cfRule>
  </conditionalFormatting>
  <conditionalFormatting sqref="E32:E36">
    <cfRule type="expression" dxfId="1" priority="61" stopIfTrue="1">
      <formula>"len($A:$A)=3"</formula>
    </cfRule>
  </conditionalFormatting>
  <conditionalFormatting sqref="E33:E36">
    <cfRule type="expression" dxfId="1" priority="55" stopIfTrue="1">
      <formula>"len($A:$A)=3"</formula>
    </cfRule>
  </conditionalFormatting>
  <conditionalFormatting sqref="E34:E36">
    <cfRule type="expression" dxfId="1" priority="54" stopIfTrue="1">
      <formula>"len($A:$A)=3"</formula>
    </cfRule>
    <cfRule type="expression" dxfId="1" priority="43" stopIfTrue="1">
      <formula>"len($A:$A)=3"</formula>
    </cfRule>
  </conditionalFormatting>
  <conditionalFormatting sqref="E36:E39">
    <cfRule type="expression" dxfId="1" priority="41" stopIfTrue="1">
      <formula>"len($A:$A)=3"</formula>
    </cfRule>
    <cfRule type="expression" dxfId="1" priority="52" stopIfTrue="1">
      <formula>"len($A:$A)=3"</formula>
    </cfRule>
  </conditionalFormatting>
  <conditionalFormatting sqref="E38:E41">
    <cfRule type="expression" dxfId="1" priority="51" stopIfTrue="1">
      <formula>"len($A:$A)=3"</formula>
    </cfRule>
    <cfRule type="expression" dxfId="1" priority="62" stopIfTrue="1">
      <formula>"len($A:$A)=3"</formula>
    </cfRule>
  </conditionalFormatting>
  <conditionalFormatting sqref="E40:E41">
    <cfRule type="expression" dxfId="1" priority="48" stopIfTrue="1">
      <formula>"len($A:$A)=3"</formula>
    </cfRule>
    <cfRule type="expression" dxfId="1" priority="59" stopIfTrue="1">
      <formula>"len($A:$A)=3"</formula>
    </cfRule>
  </conditionalFormatting>
  <conditionalFormatting sqref="A5:A8 A32 A41">
    <cfRule type="expression" dxfId="1" priority="85" stopIfTrue="1">
      <formula>"len($A:$A)=3"</formula>
    </cfRule>
  </conditionalFormatting>
  <conditionalFormatting sqref="B5:D5 C6:D6 C7:C8">
    <cfRule type="expression" dxfId="1" priority="25" stopIfTrue="1">
      <formula>"len($A:$A)=3"</formula>
    </cfRule>
  </conditionalFormatting>
  <conditionalFormatting sqref="B5:D5 C6:D6 C7:C20 B21:C29 B30:D30">
    <cfRule type="expression" dxfId="1" priority="22" stopIfTrue="1">
      <formula>"len($A:$A)=3"</formula>
    </cfRule>
  </conditionalFormatting>
  <conditionalFormatting sqref="C5:D6 C7:C8">
    <cfRule type="expression" dxfId="1" priority="15" stopIfTrue="1">
      <formula>"len($A:$A)=3"</formula>
    </cfRule>
  </conditionalFormatting>
  <conditionalFormatting sqref="C5:D6 C7:C29 C30:D30">
    <cfRule type="expression" dxfId="1" priority="12" stopIfTrue="1">
      <formula>"len($A:$A)=3"</formula>
    </cfRule>
  </conditionalFormatting>
  <conditionalFormatting sqref="B32:D36">
    <cfRule type="expression" dxfId="1" priority="26" stopIfTrue="1">
      <formula>"len($A:$A)=3"</formula>
    </cfRule>
  </conditionalFormatting>
  <conditionalFormatting sqref="C32:D32 C34:D36">
    <cfRule type="expression" dxfId="1" priority="16" stopIfTrue="1">
      <formula>"len($A:$A)=3"</formula>
    </cfRule>
  </conditionalFormatting>
  <conditionalFormatting sqref="E32 E34:E36">
    <cfRule type="expression" dxfId="1" priority="50" stopIfTrue="1">
      <formula>"len($A:$A)=3"</formula>
    </cfRule>
  </conditionalFormatting>
  <conditionalFormatting sqref="A33:A36 A40:A41">
    <cfRule type="expression" dxfId="1" priority="39" stopIfTrue="1">
      <formula>"len($A:$A)=3"</formula>
    </cfRule>
  </conditionalFormatting>
  <conditionalFormatting sqref="B33:D36">
    <cfRule type="expression" dxfId="1" priority="20" stopIfTrue="1">
      <formula>"len($A:$A)=3"</formula>
    </cfRule>
  </conditionalFormatting>
  <conditionalFormatting sqref="B34:D36">
    <cfRule type="expression" dxfId="1" priority="19" stopIfTrue="1">
      <formula>"len($A:$A)=3"</formula>
    </cfRule>
  </conditionalFormatting>
  <conditionalFormatting sqref="C34:D36">
    <cfRule type="expression" dxfId="1" priority="10" stopIfTrue="1">
      <formula>"len($A:$A)=3"</formula>
    </cfRule>
  </conditionalFormatting>
  <conditionalFormatting sqref="E36 A36 A41">
    <cfRule type="expression" dxfId="1" priority="83" stopIfTrue="1">
      <formula>"len($A:$A)=3"</formula>
    </cfRule>
  </conditionalFormatting>
  <conditionalFormatting sqref="B36:D39">
    <cfRule type="expression" dxfId="1" priority="18" stopIfTrue="1">
      <formula>"len($A:$A)=3"</formula>
    </cfRule>
  </conditionalFormatting>
  <conditionalFormatting sqref="C36:D39">
    <cfRule type="expression" dxfId="1" priority="9" stopIfTrue="1">
      <formula>"len($A:$A)=3"</formula>
    </cfRule>
  </conditionalFormatting>
  <conditionalFormatting sqref="B38:D41">
    <cfRule type="expression" dxfId="1" priority="27" stopIfTrue="1">
      <formula>"len($A:$A)=3"</formula>
    </cfRule>
  </conditionalFormatting>
  <conditionalFormatting sqref="C38:D41">
    <cfRule type="expression" dxfId="1" priority="17" stopIfTrue="1">
      <formula>"len($A:$A)=3"</formula>
    </cfRule>
  </conditionalFormatting>
  <conditionalFormatting sqref="B40:D41">
    <cfRule type="expression" dxfId="1" priority="24" stopIfTrue="1">
      <formula>"len($A:$A)=3"</formula>
    </cfRule>
  </conditionalFormatting>
  <conditionalFormatting sqref="C40:D41">
    <cfRule type="expression" dxfId="1" priority="14"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codeName="Sheet24"/>
  <dimension ref="A1:F39"/>
  <sheetViews>
    <sheetView showZeros="0" view="pageBreakPreview" zoomScale="90" zoomScaleNormal="90" workbookViewId="0">
      <pane ySplit="3" topLeftCell="A28" activePane="bottomLeft" state="frozen"/>
      <selection/>
      <selection pane="bottomLeft" activeCell="A1" sqref="A1:D1"/>
    </sheetView>
  </sheetViews>
  <sheetFormatPr defaultColWidth="9" defaultRowHeight="14.25" outlineLevelCol="5"/>
  <cols>
    <col min="1" max="1" width="50.75" style="178" customWidth="1"/>
    <col min="2" max="4" width="21.625" style="178" customWidth="1"/>
    <col min="5" max="5" width="9.75" style="178" customWidth="1"/>
    <col min="6" max="6" width="9.5" style="192" customWidth="1"/>
    <col min="7" max="16384" width="9" style="192"/>
  </cols>
  <sheetData>
    <row r="1" ht="45" customHeight="1" spans="1:4">
      <c r="A1" s="325" t="s">
        <v>77</v>
      </c>
      <c r="B1" s="325"/>
      <c r="C1" s="325"/>
      <c r="D1" s="325"/>
    </row>
    <row r="2" ht="18.95" customHeight="1" spans="1:6">
      <c r="A2" s="297"/>
      <c r="B2" s="298"/>
      <c r="D2" s="378" t="s">
        <v>36</v>
      </c>
      <c r="F2" s="410"/>
    </row>
    <row r="3" s="396" customFormat="1" ht="45" customHeight="1" spans="1:5">
      <c r="A3" s="395" t="s">
        <v>37</v>
      </c>
      <c r="B3" s="102" t="s">
        <v>38</v>
      </c>
      <c r="C3" s="102" t="s">
        <v>39</v>
      </c>
      <c r="D3" s="395" t="s">
        <v>40</v>
      </c>
      <c r="E3" s="411"/>
    </row>
    <row r="4" ht="36" customHeight="1" spans="1:5">
      <c r="A4" s="412" t="s">
        <v>78</v>
      </c>
      <c r="B4" s="413">
        <v>35708</v>
      </c>
      <c r="C4" s="413">
        <v>24054</v>
      </c>
      <c r="D4" s="414">
        <f t="shared" ref="D4:D30" si="0">(C4-B4)/B4</f>
        <v>-0.32636944102162</v>
      </c>
      <c r="E4" s="415"/>
    </row>
    <row r="5" ht="36" customHeight="1" spans="1:5">
      <c r="A5" s="416" t="s">
        <v>79</v>
      </c>
      <c r="B5" s="417"/>
      <c r="C5" s="417"/>
      <c r="D5" s="418"/>
      <c r="E5" s="415"/>
    </row>
    <row r="6" ht="36" customHeight="1" spans="1:5">
      <c r="A6" s="416" t="s">
        <v>80</v>
      </c>
      <c r="B6" s="417">
        <v>12</v>
      </c>
      <c r="C6" s="417"/>
      <c r="D6" s="418"/>
      <c r="E6" s="415"/>
    </row>
    <row r="7" ht="36" customHeight="1" spans="1:5">
      <c r="A7" s="416" t="s">
        <v>81</v>
      </c>
      <c r="B7" s="413">
        <v>18467</v>
      </c>
      <c r="C7" s="413">
        <v>16488</v>
      </c>
      <c r="D7" s="418">
        <f t="shared" si="0"/>
        <v>-0.107164130611361</v>
      </c>
      <c r="E7" s="415"/>
    </row>
    <row r="8" ht="36" customHeight="1" spans="1:5">
      <c r="A8" s="416" t="s">
        <v>82</v>
      </c>
      <c r="B8" s="413">
        <v>72907</v>
      </c>
      <c r="C8" s="413">
        <v>59493</v>
      </c>
      <c r="D8" s="418">
        <f t="shared" si="0"/>
        <v>-0.183987820099579</v>
      </c>
      <c r="E8" s="415"/>
    </row>
    <row r="9" ht="36" customHeight="1" spans="1:5">
      <c r="A9" s="416" t="s">
        <v>83</v>
      </c>
      <c r="B9" s="413">
        <v>5731</v>
      </c>
      <c r="C9" s="413">
        <v>1920</v>
      </c>
      <c r="D9" s="418">
        <f t="shared" si="0"/>
        <v>-0.664979933693945</v>
      </c>
      <c r="E9" s="415"/>
    </row>
    <row r="10" ht="36" customHeight="1" spans="1:5">
      <c r="A10" s="416" t="s">
        <v>84</v>
      </c>
      <c r="B10" s="413">
        <v>1815</v>
      </c>
      <c r="C10" s="413">
        <v>1531</v>
      </c>
      <c r="D10" s="418">
        <f t="shared" si="0"/>
        <v>-0.156473829201102</v>
      </c>
      <c r="E10" s="415"/>
    </row>
    <row r="11" ht="36" customHeight="1" spans="1:5">
      <c r="A11" s="416" t="s">
        <v>85</v>
      </c>
      <c r="B11" s="413">
        <v>21751</v>
      </c>
      <c r="C11" s="413">
        <v>16241</v>
      </c>
      <c r="D11" s="418">
        <f t="shared" si="0"/>
        <v>-0.253321686359248</v>
      </c>
      <c r="E11" s="415"/>
    </row>
    <row r="12" ht="36" customHeight="1" spans="1:5">
      <c r="A12" s="416" t="s">
        <v>86</v>
      </c>
      <c r="B12" s="413">
        <v>12835</v>
      </c>
      <c r="C12" s="413">
        <v>9012</v>
      </c>
      <c r="D12" s="418">
        <f t="shared" si="0"/>
        <v>-0.297857421114141</v>
      </c>
      <c r="E12" s="415"/>
    </row>
    <row r="13" ht="36" customHeight="1" spans="1:5">
      <c r="A13" s="416" t="s">
        <v>87</v>
      </c>
      <c r="B13" s="417">
        <v>6393</v>
      </c>
      <c r="C13" s="413">
        <v>2483</v>
      </c>
      <c r="D13" s="418">
        <f t="shared" si="0"/>
        <v>-0.611606444548725</v>
      </c>
      <c r="E13" s="415"/>
    </row>
    <row r="14" ht="36" customHeight="1" spans="1:5">
      <c r="A14" s="416" t="s">
        <v>88</v>
      </c>
      <c r="B14" s="417">
        <v>18236</v>
      </c>
      <c r="C14" s="413">
        <v>7809</v>
      </c>
      <c r="D14" s="418">
        <f t="shared" si="0"/>
        <v>-0.571781092344812</v>
      </c>
      <c r="E14" s="415"/>
    </row>
    <row r="15" ht="36" customHeight="1" spans="1:5">
      <c r="A15" s="416" t="s">
        <v>89</v>
      </c>
      <c r="B15" s="413">
        <v>25068</v>
      </c>
      <c r="C15" s="413">
        <v>12623</v>
      </c>
      <c r="D15" s="418">
        <f t="shared" si="0"/>
        <v>-0.496449656933142</v>
      </c>
      <c r="E15" s="415"/>
    </row>
    <row r="16" ht="36" customHeight="1" spans="1:5">
      <c r="A16" s="416" t="s">
        <v>90</v>
      </c>
      <c r="B16" s="413">
        <v>1667</v>
      </c>
      <c r="C16" s="413">
        <v>796</v>
      </c>
      <c r="D16" s="418">
        <f t="shared" si="0"/>
        <v>-0.52249550089982</v>
      </c>
      <c r="E16" s="415"/>
    </row>
    <row r="17" ht="36" customHeight="1" spans="1:5">
      <c r="A17" s="416" t="s">
        <v>91</v>
      </c>
      <c r="B17" s="413">
        <v>4269</v>
      </c>
      <c r="C17" s="413">
        <v>500</v>
      </c>
      <c r="D17" s="418">
        <f t="shared" si="0"/>
        <v>-0.882876551885687</v>
      </c>
      <c r="E17" s="415"/>
    </row>
    <row r="18" ht="36" customHeight="1" spans="1:5">
      <c r="A18" s="416" t="s">
        <v>92</v>
      </c>
      <c r="B18" s="413">
        <v>1362</v>
      </c>
      <c r="C18" s="413">
        <v>203</v>
      </c>
      <c r="D18" s="418">
        <f t="shared" si="0"/>
        <v>-0.850954478707783</v>
      </c>
      <c r="E18" s="415"/>
    </row>
    <row r="19" ht="36" customHeight="1" spans="1:5">
      <c r="A19" s="416" t="s">
        <v>93</v>
      </c>
      <c r="B19" s="413"/>
      <c r="C19" s="417"/>
      <c r="D19" s="418" t="e">
        <f t="shared" si="0"/>
        <v>#DIV/0!</v>
      </c>
      <c r="E19" s="415"/>
    </row>
    <row r="20" ht="36" customHeight="1" spans="1:5">
      <c r="A20" s="416" t="s">
        <v>94</v>
      </c>
      <c r="B20" s="413"/>
      <c r="C20" s="417"/>
      <c r="D20" s="418" t="e">
        <f t="shared" si="0"/>
        <v>#DIV/0!</v>
      </c>
      <c r="E20" s="415"/>
    </row>
    <row r="21" ht="36" customHeight="1" spans="1:5">
      <c r="A21" s="416" t="s">
        <v>95</v>
      </c>
      <c r="B21" s="417">
        <v>1037</v>
      </c>
      <c r="C21" s="413">
        <v>1078</v>
      </c>
      <c r="D21" s="418">
        <f t="shared" si="0"/>
        <v>0.0395371263259402</v>
      </c>
      <c r="E21" s="415"/>
    </row>
    <row r="22" ht="36" customHeight="1" spans="1:5">
      <c r="A22" s="416" t="s">
        <v>96</v>
      </c>
      <c r="B22" s="417">
        <v>2213</v>
      </c>
      <c r="C22" s="413">
        <v>9140</v>
      </c>
      <c r="D22" s="418">
        <f t="shared" si="0"/>
        <v>3.13014008133755</v>
      </c>
      <c r="E22" s="415"/>
    </row>
    <row r="23" ht="36" customHeight="1" spans="1:5">
      <c r="A23" s="416" t="s">
        <v>97</v>
      </c>
      <c r="B23" s="413">
        <v>17</v>
      </c>
      <c r="C23" s="417"/>
      <c r="D23" s="418">
        <f t="shared" si="0"/>
        <v>-1</v>
      </c>
      <c r="E23" s="415"/>
    </row>
    <row r="24" ht="36" customHeight="1" spans="1:5">
      <c r="A24" s="416" t="s">
        <v>98</v>
      </c>
      <c r="B24" s="413">
        <v>638</v>
      </c>
      <c r="C24" s="413">
        <v>761</v>
      </c>
      <c r="D24" s="418">
        <f t="shared" si="0"/>
        <v>0.192789968652038</v>
      </c>
      <c r="E24" s="415"/>
    </row>
    <row r="25" ht="36" customHeight="1" spans="1:5">
      <c r="A25" s="416" t="s">
        <v>99</v>
      </c>
      <c r="B25" s="413"/>
      <c r="C25" s="413">
        <v>1780</v>
      </c>
      <c r="D25" s="418"/>
      <c r="E25" s="415"/>
    </row>
    <row r="26" ht="36" customHeight="1" spans="1:5">
      <c r="A26" s="416" t="s">
        <v>100</v>
      </c>
      <c r="B26" s="413"/>
      <c r="C26" s="419"/>
      <c r="D26" s="418"/>
      <c r="E26" s="415"/>
    </row>
    <row r="27" ht="36" customHeight="1" spans="1:5">
      <c r="A27" s="416" t="s">
        <v>101</v>
      </c>
      <c r="B27" s="413"/>
      <c r="C27" s="417"/>
      <c r="D27" s="418"/>
      <c r="E27" s="415"/>
    </row>
    <row r="28" ht="36" customHeight="1" spans="1:5">
      <c r="A28" s="416" t="s">
        <v>102</v>
      </c>
      <c r="B28" s="417"/>
      <c r="C28" s="413">
        <v>10880</v>
      </c>
      <c r="D28" s="418"/>
      <c r="E28" s="415"/>
    </row>
    <row r="29" ht="36" customHeight="1" spans="1:5">
      <c r="A29" s="416"/>
      <c r="B29" s="402"/>
      <c r="C29" s="402"/>
      <c r="D29" s="418"/>
      <c r="E29" s="415"/>
    </row>
    <row r="30" s="297" customFormat="1" ht="36" customHeight="1" spans="1:5">
      <c r="A30" s="404" t="s">
        <v>103</v>
      </c>
      <c r="B30" s="399">
        <f>SUBTOTAL(9,B4:B29)</f>
        <v>230126</v>
      </c>
      <c r="C30" s="399">
        <f>SUBTOTAL(9,C4:C29)</f>
        <v>176792</v>
      </c>
      <c r="D30" s="420">
        <f t="shared" si="0"/>
        <v>-0.231759992352016</v>
      </c>
      <c r="E30" s="415"/>
    </row>
    <row r="31" ht="36" customHeight="1" spans="1:5">
      <c r="A31" s="307" t="s">
        <v>104</v>
      </c>
      <c r="B31" s="399">
        <v>37694</v>
      </c>
      <c r="C31" s="399"/>
      <c r="D31" s="421"/>
      <c r="E31" s="415"/>
    </row>
    <row r="32" ht="36" customHeight="1" spans="1:5">
      <c r="A32" s="422" t="s">
        <v>105</v>
      </c>
      <c r="B32" s="402">
        <v>34535</v>
      </c>
      <c r="C32" s="402">
        <v>15605</v>
      </c>
      <c r="D32" s="423"/>
      <c r="E32" s="415"/>
    </row>
    <row r="33" ht="36" hidden="1" customHeight="1" spans="1:5">
      <c r="A33" s="422" t="s">
        <v>106</v>
      </c>
      <c r="B33" s="402"/>
      <c r="C33" s="402"/>
      <c r="D33" s="424"/>
      <c r="E33" s="415" t="e">
        <f>IF(LEN(#REF!)=3,"是",IF(A33&lt;&gt;"",IF(SUM(B33:C33)&lt;&gt;0,"是","否"),"是"))</f>
        <v>#REF!</v>
      </c>
    </row>
    <row r="34" ht="36" customHeight="1" spans="1:6">
      <c r="A34" s="403" t="s">
        <v>107</v>
      </c>
      <c r="B34" s="402">
        <v>365</v>
      </c>
      <c r="C34" s="399"/>
      <c r="D34" s="425"/>
      <c r="E34" s="415"/>
      <c r="F34" s="426"/>
    </row>
    <row r="35" s="409" customFormat="1" ht="36" hidden="1" customHeight="1" spans="1:5">
      <c r="A35" s="403" t="s">
        <v>108</v>
      </c>
      <c r="B35" s="402"/>
      <c r="C35" s="399"/>
      <c r="D35" s="425"/>
      <c r="E35" s="415" t="e">
        <f>IF(LEN(#REF!)=3,"是",IF(A35&lt;&gt;"",IF(SUM(B35:C35)&lt;&gt;0,"是","否"),"是"))</f>
        <v>#REF!</v>
      </c>
    </row>
    <row r="36" s="409" customFormat="1" ht="36" customHeight="1" spans="1:5">
      <c r="A36" s="403" t="s">
        <v>106</v>
      </c>
      <c r="B36" s="402">
        <v>2794</v>
      </c>
      <c r="C36" s="399"/>
      <c r="D36" s="425"/>
      <c r="E36" s="415"/>
    </row>
    <row r="37" s="409" customFormat="1" ht="36" customHeight="1" spans="1:5">
      <c r="A37" s="206" t="s">
        <v>109</v>
      </c>
      <c r="B37" s="399">
        <v>15930</v>
      </c>
      <c r="C37" s="399"/>
      <c r="D37" s="420"/>
      <c r="E37" s="415"/>
    </row>
    <row r="38" s="409" customFormat="1" ht="36" customHeight="1" spans="1:5">
      <c r="A38" s="427" t="s">
        <v>110</v>
      </c>
      <c r="B38" s="399">
        <v>68</v>
      </c>
      <c r="C38" s="399"/>
      <c r="D38" s="420"/>
      <c r="E38" s="415"/>
    </row>
    <row r="39" ht="36" customHeight="1" spans="1:6">
      <c r="A39" s="407" t="s">
        <v>111</v>
      </c>
      <c r="B39" s="399">
        <v>283818</v>
      </c>
      <c r="C39" s="399">
        <v>192397</v>
      </c>
      <c r="D39" s="420">
        <f>(C39-B39)/B39</f>
        <v>-0.322111353050194</v>
      </c>
      <c r="E39" s="415"/>
      <c r="F39" s="428"/>
    </row>
  </sheetData>
  <autoFilter ref="A3:F39">
    <filterColumn colId="4">
      <customFilters>
        <customFilter operator="equal" val="是"/>
      </customFilters>
    </filterColumn>
    <extLst/>
  </autoFilter>
  <mergeCells count="1">
    <mergeCell ref="A1:D1"/>
  </mergeCells>
  <conditionalFormatting sqref="B33:D33">
    <cfRule type="expression" dxfId="1" priority="3" stopIfTrue="1">
      <formula>"len($A:$A)=3"</formula>
    </cfRule>
  </conditionalFormatting>
  <conditionalFormatting sqref="C33:D33">
    <cfRule type="cellIs" dxfId="0" priority="8" stopIfTrue="1" operator="greaterThan">
      <formula>5</formula>
    </cfRule>
    <cfRule type="cellIs" dxfId="2" priority="7" stopIfTrue="1" operator="lessThan">
      <formula>0</formula>
    </cfRule>
  </conditionalFormatting>
  <conditionalFormatting sqref="C37:D37">
    <cfRule type="cellIs" dxfId="2" priority="1" stopIfTrue="1" operator="lessThan">
      <formula>0</formula>
    </cfRule>
    <cfRule type="cellIs" dxfId="0" priority="2" stopIfTrue="1" operator="greaterThan">
      <formula>5</formula>
    </cfRule>
  </conditionalFormatting>
  <conditionalFormatting sqref="E38:G38">
    <cfRule type="cellIs" dxfId="2" priority="9" stopIfTrue="1" operator="lessThan">
      <formula>0</formula>
    </cfRule>
    <cfRule type="cellIs" dxfId="0" priority="10" stopIfTrue="1" operator="greaterThan">
      <formula>5</formula>
    </cfRule>
  </conditionalFormatting>
  <conditionalFormatting sqref="A34:A36">
    <cfRule type="expression" dxfId="1" priority="17" stopIfTrue="1">
      <formula>"len($A:$A)=3"</formula>
    </cfRule>
  </conditionalFormatting>
  <conditionalFormatting sqref="D30:D31">
    <cfRule type="cellIs" dxfId="2" priority="5" stopIfTrue="1" operator="lessThan">
      <formula>0</formula>
    </cfRule>
    <cfRule type="cellIs" dxfId="2" priority="4" stopIfTrue="1" operator="lessThan">
      <formula>0</formula>
    </cfRule>
  </conditionalFormatting>
  <conditionalFormatting sqref="D2:G2 E31:G33 C40:D45 D39 E39:G45">
    <cfRule type="cellIs" dxfId="0" priority="35" stopIfTrue="1" operator="lessThanOrEqual">
      <formula>-1</formula>
    </cfRule>
  </conditionalFormatting>
  <conditionalFormatting sqref="E4:G40">
    <cfRule type="cellIs" dxfId="2" priority="19" stopIfTrue="1" operator="lessThan">
      <formula>0</formula>
    </cfRule>
  </conditionalFormatting>
  <conditionalFormatting sqref="E30:G31">
    <cfRule type="cellIs" dxfId="2" priority="29" stopIfTrue="1" operator="lessThan">
      <formula>0</formula>
    </cfRule>
    <cfRule type="cellIs" dxfId="2" priority="30" stopIfTrue="1" operator="lessThan">
      <formula>0</formula>
    </cfRule>
  </conditionalFormatting>
  <conditionalFormatting sqref="D31 C32:D32 D38">
    <cfRule type="cellIs" dxfId="0" priority="6" stopIfTrue="1" operator="lessThanOrEqual">
      <formula>-1</formula>
    </cfRule>
  </conditionalFormatting>
  <conditionalFormatting sqref="E33:G36">
    <cfRule type="cellIs" dxfId="2" priority="37" stopIfTrue="1" operator="lessThan">
      <formula>0</formula>
    </cfRule>
    <cfRule type="cellIs" dxfId="0" priority="38" stopIfTrue="1" operator="greaterThan">
      <formula>5</formula>
    </cfRule>
  </conditionalFormatting>
  <conditionalFormatting sqref="E34:G36">
    <cfRule type="expression" dxfId="1" priority="22"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J37"/>
  <sheetViews>
    <sheetView showZeros="0" view="pageBreakPreview" zoomScale="80" zoomScaleNormal="90" workbookViewId="0">
      <pane ySplit="3" topLeftCell="A16" activePane="bottomLeft" state="frozen"/>
      <selection/>
      <selection pane="bottomLeft" activeCell="A1" sqref="A1:D1"/>
    </sheetView>
  </sheetViews>
  <sheetFormatPr defaultColWidth="9" defaultRowHeight="14.25"/>
  <cols>
    <col min="1" max="1" width="50.75" style="178" customWidth="1"/>
    <col min="2" max="4" width="21.625" style="178" customWidth="1"/>
    <col min="5" max="16384" width="9" style="192"/>
  </cols>
  <sheetData>
    <row r="1" ht="45" customHeight="1" spans="1:4">
      <c r="A1" s="325" t="s">
        <v>112</v>
      </c>
      <c r="B1" s="325"/>
      <c r="C1" s="325"/>
      <c r="D1" s="325"/>
    </row>
    <row r="2" ht="18.95" customHeight="1" spans="1:4">
      <c r="A2" s="297"/>
      <c r="B2" s="298"/>
      <c r="C2" s="298"/>
      <c r="D2" s="397" t="s">
        <v>36</v>
      </c>
    </row>
    <row r="3" s="396" customFormat="1" ht="45" customHeight="1" spans="1:4">
      <c r="A3" s="300" t="s">
        <v>37</v>
      </c>
      <c r="B3" s="102" t="s">
        <v>113</v>
      </c>
      <c r="C3" s="102" t="s">
        <v>39</v>
      </c>
      <c r="D3" s="102" t="s">
        <v>114</v>
      </c>
    </row>
    <row r="4" ht="32.1" customHeight="1" spans="1:4">
      <c r="A4" s="398" t="s">
        <v>41</v>
      </c>
      <c r="B4" s="361">
        <f>SUM(B5:B19)</f>
        <v>113800</v>
      </c>
      <c r="C4" s="399">
        <f>SUM(C5:C19)</f>
        <v>108400</v>
      </c>
      <c r="D4" s="319">
        <f t="shared" ref="D4:D28" si="0">(C4-B4)/B4</f>
        <v>-0.0474516695957821</v>
      </c>
    </row>
    <row r="5" ht="32.1" customHeight="1" spans="1:4">
      <c r="A5" s="400" t="s">
        <v>42</v>
      </c>
      <c r="B5" s="370">
        <v>32000</v>
      </c>
      <c r="C5" s="321">
        <v>34560</v>
      </c>
      <c r="D5" s="322">
        <f t="shared" si="0"/>
        <v>0.08</v>
      </c>
    </row>
    <row r="6" ht="32.1" customHeight="1" spans="1:4">
      <c r="A6" s="400" t="s">
        <v>43</v>
      </c>
      <c r="B6" s="134">
        <v>3350</v>
      </c>
      <c r="C6" s="321">
        <v>3992</v>
      </c>
      <c r="D6" s="322">
        <f t="shared" si="0"/>
        <v>0.191641791044776</v>
      </c>
    </row>
    <row r="7" ht="32.1" customHeight="1" spans="1:4">
      <c r="A7" s="400" t="s">
        <v>44</v>
      </c>
      <c r="B7" s="134">
        <v>1860</v>
      </c>
      <c r="C7" s="321">
        <v>1053</v>
      </c>
      <c r="D7" s="322">
        <f t="shared" si="0"/>
        <v>-0.433870967741936</v>
      </c>
    </row>
    <row r="8" ht="32.1" customHeight="1" spans="1:4">
      <c r="A8" s="401" t="s">
        <v>45</v>
      </c>
      <c r="B8" s="134">
        <v>140</v>
      </c>
      <c r="C8" s="321">
        <v>163</v>
      </c>
      <c r="D8" s="322">
        <f t="shared" si="0"/>
        <v>0.164285714285714</v>
      </c>
    </row>
    <row r="9" ht="32.1" customHeight="1" spans="1:4">
      <c r="A9" s="400" t="s">
        <v>46</v>
      </c>
      <c r="B9" s="134">
        <v>4550</v>
      </c>
      <c r="C9" s="321">
        <v>5193</v>
      </c>
      <c r="D9" s="322">
        <f t="shared" si="0"/>
        <v>0.141318681318681</v>
      </c>
    </row>
    <row r="10" ht="32.1" customHeight="1" spans="1:4">
      <c r="A10" s="401" t="s">
        <v>47</v>
      </c>
      <c r="B10" s="134">
        <v>4750</v>
      </c>
      <c r="C10" s="321">
        <v>6178</v>
      </c>
      <c r="D10" s="322">
        <f t="shared" si="0"/>
        <v>0.300631578947368</v>
      </c>
    </row>
    <row r="11" ht="32.1" customHeight="1" spans="1:4">
      <c r="A11" s="401" t="s">
        <v>48</v>
      </c>
      <c r="B11" s="134">
        <v>1330</v>
      </c>
      <c r="C11" s="321">
        <v>1790</v>
      </c>
      <c r="D11" s="322">
        <f t="shared" si="0"/>
        <v>0.345864661654135</v>
      </c>
    </row>
    <row r="12" ht="32.1" customHeight="1" spans="1:4">
      <c r="A12" s="401" t="s">
        <v>49</v>
      </c>
      <c r="B12" s="134">
        <v>11600</v>
      </c>
      <c r="C12" s="321">
        <v>11496</v>
      </c>
      <c r="D12" s="322">
        <f t="shared" si="0"/>
        <v>-0.00896551724137931</v>
      </c>
    </row>
    <row r="13" ht="32.1" customHeight="1" spans="1:4">
      <c r="A13" s="401" t="s">
        <v>50</v>
      </c>
      <c r="B13" s="134">
        <v>18300</v>
      </c>
      <c r="C13" s="321">
        <v>14610</v>
      </c>
      <c r="D13" s="322">
        <f t="shared" si="0"/>
        <v>-0.201639344262295</v>
      </c>
    </row>
    <row r="14" ht="32.1" customHeight="1" spans="1:4">
      <c r="A14" s="401" t="s">
        <v>115</v>
      </c>
      <c r="B14" s="134">
        <v>12200</v>
      </c>
      <c r="C14" s="321">
        <v>5619</v>
      </c>
      <c r="D14" s="322">
        <f t="shared" si="0"/>
        <v>-0.539426229508197</v>
      </c>
    </row>
    <row r="15" ht="32.1" customHeight="1" spans="1:4">
      <c r="A15" s="401" t="s">
        <v>52</v>
      </c>
      <c r="B15" s="134">
        <v>11570</v>
      </c>
      <c r="C15" s="321">
        <v>9297</v>
      </c>
      <c r="D15" s="322">
        <f t="shared" si="0"/>
        <v>-0.196456352636128</v>
      </c>
    </row>
    <row r="16" ht="32.1" customHeight="1" spans="1:4">
      <c r="A16" s="401" t="s">
        <v>53</v>
      </c>
      <c r="B16" s="134">
        <v>9600</v>
      </c>
      <c r="C16" s="321">
        <v>11761</v>
      </c>
      <c r="D16" s="322">
        <f t="shared" si="0"/>
        <v>0.225104166666667</v>
      </c>
    </row>
    <row r="17" ht="32.1" customHeight="1" spans="1:4">
      <c r="A17" s="401" t="s">
        <v>54</v>
      </c>
      <c r="B17" s="134">
        <v>2350</v>
      </c>
      <c r="C17" s="321">
        <v>2538</v>
      </c>
      <c r="D17" s="322">
        <f t="shared" si="0"/>
        <v>0.08</v>
      </c>
    </row>
    <row r="18" ht="32.1" customHeight="1" spans="1:4">
      <c r="A18" s="401" t="s">
        <v>55</v>
      </c>
      <c r="B18" s="134">
        <v>200</v>
      </c>
      <c r="C18" s="321">
        <v>150</v>
      </c>
      <c r="D18" s="322">
        <f t="shared" si="0"/>
        <v>-0.25</v>
      </c>
    </row>
    <row r="19" ht="32.1" customHeight="1" spans="1:4">
      <c r="A19" s="401" t="s">
        <v>56</v>
      </c>
      <c r="B19" s="370"/>
      <c r="C19" s="402"/>
      <c r="D19" s="322"/>
    </row>
    <row r="20" ht="32.1" customHeight="1" spans="1:4">
      <c r="A20" s="398" t="s">
        <v>57</v>
      </c>
      <c r="B20" s="361">
        <f>SUM(B21:B27)</f>
        <v>16000</v>
      </c>
      <c r="C20" s="399">
        <f>SUM(C21:C27)</f>
        <v>22500</v>
      </c>
      <c r="D20" s="319">
        <f t="shared" si="0"/>
        <v>0.40625</v>
      </c>
    </row>
    <row r="21" ht="32.1" customHeight="1" spans="1:4">
      <c r="A21" s="401" t="s">
        <v>58</v>
      </c>
      <c r="B21" s="134">
        <v>6000</v>
      </c>
      <c r="C21" s="321">
        <v>7000</v>
      </c>
      <c r="D21" s="322">
        <f t="shared" si="0"/>
        <v>0.166666666666667</v>
      </c>
    </row>
    <row r="22" ht="32.1" customHeight="1" spans="1:10">
      <c r="A22" s="403" t="s">
        <v>59</v>
      </c>
      <c r="B22" s="134">
        <v>3500</v>
      </c>
      <c r="C22" s="321">
        <v>3500</v>
      </c>
      <c r="D22" s="322">
        <f t="shared" si="0"/>
        <v>0</v>
      </c>
      <c r="J22" s="408"/>
    </row>
    <row r="23" ht="32.1" customHeight="1" spans="1:4">
      <c r="A23" s="401" t="s">
        <v>60</v>
      </c>
      <c r="B23" s="134">
        <v>5100</v>
      </c>
      <c r="C23" s="321">
        <v>6100</v>
      </c>
      <c r="D23" s="322">
        <f t="shared" si="0"/>
        <v>0.196078431372549</v>
      </c>
    </row>
    <row r="24" ht="32.1" customHeight="1" spans="1:4">
      <c r="A24" s="401" t="s">
        <v>61</v>
      </c>
      <c r="B24" s="134">
        <v>400</v>
      </c>
      <c r="C24" s="321">
        <v>400</v>
      </c>
      <c r="D24" s="322">
        <f t="shared" si="0"/>
        <v>0</v>
      </c>
    </row>
    <row r="25" ht="32.1" customHeight="1" spans="1:4">
      <c r="A25" s="401" t="s">
        <v>62</v>
      </c>
      <c r="B25" s="134">
        <v>1000</v>
      </c>
      <c r="C25" s="321">
        <v>1000</v>
      </c>
      <c r="D25" s="322">
        <f t="shared" si="0"/>
        <v>0</v>
      </c>
    </row>
    <row r="26" ht="32.1" customHeight="1" spans="1:4">
      <c r="A26" s="401" t="s">
        <v>64</v>
      </c>
      <c r="B26" s="134"/>
      <c r="C26" s="321">
        <v>4500</v>
      </c>
      <c r="D26" s="322"/>
    </row>
    <row r="27" ht="32.1" customHeight="1" spans="1:4">
      <c r="A27" s="401" t="s">
        <v>65</v>
      </c>
      <c r="B27" s="134"/>
      <c r="D27" s="322"/>
    </row>
    <row r="28" s="297" customFormat="1" ht="32.1" customHeight="1" spans="1:4">
      <c r="A28" s="404" t="s">
        <v>116</v>
      </c>
      <c r="B28" s="361">
        <v>129800</v>
      </c>
      <c r="C28" s="361">
        <v>130900</v>
      </c>
      <c r="D28" s="319">
        <f t="shared" si="0"/>
        <v>0.00847457627118644</v>
      </c>
    </row>
    <row r="29" ht="32.1" customHeight="1" spans="1:4">
      <c r="A29" s="206" t="s">
        <v>67</v>
      </c>
      <c r="B29" s="361"/>
      <c r="C29" s="399"/>
      <c r="D29" s="329"/>
    </row>
    <row r="30" ht="32.1" customHeight="1" spans="1:4">
      <c r="A30" s="405" t="s">
        <v>68</v>
      </c>
      <c r="B30" s="361">
        <v>43020</v>
      </c>
      <c r="C30" s="399">
        <v>61497</v>
      </c>
      <c r="D30" s="331">
        <v>0.42</v>
      </c>
    </row>
    <row r="31" ht="32.1" customHeight="1" spans="1:4">
      <c r="A31" s="288" t="s">
        <v>117</v>
      </c>
      <c r="B31" s="134"/>
      <c r="C31" s="402"/>
      <c r="D31" s="327"/>
    </row>
    <row r="32" ht="32.1" customHeight="1" spans="1:4">
      <c r="A32" s="288" t="s">
        <v>118</v>
      </c>
      <c r="B32" s="134">
        <v>50657</v>
      </c>
      <c r="C32" s="402">
        <v>52497</v>
      </c>
      <c r="D32" s="327"/>
    </row>
    <row r="33" ht="32.1" customHeight="1" spans="1:4">
      <c r="A33" s="288" t="s">
        <v>119</v>
      </c>
      <c r="B33" s="134"/>
      <c r="C33" s="402"/>
      <c r="D33" s="327"/>
    </row>
    <row r="34" ht="32.1" customHeight="1" spans="1:4">
      <c r="A34" s="288" t="s">
        <v>120</v>
      </c>
      <c r="B34" s="134"/>
      <c r="C34" s="402"/>
      <c r="D34" s="327"/>
    </row>
    <row r="35" ht="32.1" customHeight="1" spans="1:4">
      <c r="A35" s="288" t="s">
        <v>121</v>
      </c>
      <c r="B35" s="134">
        <v>5000</v>
      </c>
      <c r="C35" s="402">
        <v>5000</v>
      </c>
      <c r="D35" s="327"/>
    </row>
    <row r="36" ht="32.1" customHeight="1" spans="1:4">
      <c r="A36" s="289" t="s">
        <v>122</v>
      </c>
      <c r="B36" s="134"/>
      <c r="C36" s="402"/>
      <c r="D36" s="406"/>
    </row>
    <row r="37" ht="32.1" customHeight="1" spans="1:4">
      <c r="A37" s="407" t="s">
        <v>76</v>
      </c>
      <c r="B37" s="361">
        <v>172820</v>
      </c>
      <c r="C37" s="399">
        <v>192397</v>
      </c>
      <c r="D37" s="331">
        <v>0.11</v>
      </c>
    </row>
  </sheetData>
  <autoFilter ref="A3:D37">
    <extLst/>
  </autoFilter>
  <mergeCells count="1">
    <mergeCell ref="A1:D1"/>
  </mergeCells>
  <conditionalFormatting sqref="D2:G2">
    <cfRule type="cellIs" dxfId="0" priority="59" stopIfTrue="1" operator="lessThanOrEqual">
      <formula>-1</formula>
    </cfRule>
  </conditionalFormatting>
  <conditionalFormatting sqref="C7">
    <cfRule type="expression" dxfId="1" priority="28" stopIfTrue="1">
      <formula>"len($A:$A)=3"</formula>
    </cfRule>
    <cfRule type="expression" dxfId="1" priority="25" stopIfTrue="1">
      <formula>"len($A:$A)=3"</formula>
    </cfRule>
  </conditionalFormatting>
  <conditionalFormatting sqref="C8">
    <cfRule type="expression" dxfId="1" priority="23" stopIfTrue="1">
      <formula>"len($A:$A)=3"</formula>
    </cfRule>
    <cfRule type="expression" dxfId="1" priority="22" stopIfTrue="1">
      <formula>"len($A:$A)=3"</formula>
    </cfRule>
    <cfRule type="expression" dxfId="1" priority="21" stopIfTrue="1">
      <formula>"len($A:$A)=3"</formula>
    </cfRule>
    <cfRule type="expression" dxfId="1" priority="20" stopIfTrue="1">
      <formula>"len($A:$A)=3"</formula>
    </cfRule>
  </conditionalFormatting>
  <conditionalFormatting sqref="C9">
    <cfRule type="expression" dxfId="1" priority="19" stopIfTrue="1">
      <formula>"len($A:$A)=3"</formula>
    </cfRule>
    <cfRule type="expression" dxfId="1" priority="17" stopIfTrue="1">
      <formula>"len($A:$A)=3"</formula>
    </cfRule>
  </conditionalFormatting>
  <conditionalFormatting sqref="C12">
    <cfRule type="expression" dxfId="1" priority="15" stopIfTrue="1">
      <formula>"len($A:$A)=3"</formula>
    </cfRule>
    <cfRule type="expression" dxfId="1" priority="14" stopIfTrue="1">
      <formula>"len($A:$A)=3"</formula>
    </cfRule>
  </conditionalFormatting>
  <conditionalFormatting sqref="C13">
    <cfRule type="expression" dxfId="1" priority="13" stopIfTrue="1">
      <formula>"len($A:$A)=3"</formula>
    </cfRule>
    <cfRule type="expression" dxfId="1" priority="12" stopIfTrue="1">
      <formula>"len($A:$A)=3"</formula>
    </cfRule>
  </conditionalFormatting>
  <conditionalFormatting sqref="C14">
    <cfRule type="expression" dxfId="1" priority="11" stopIfTrue="1">
      <formula>"len($A:$A)=3"</formula>
    </cfRule>
    <cfRule type="expression" dxfId="1" priority="10" stopIfTrue="1">
      <formula>"len($A:$A)=3"</formula>
    </cfRule>
  </conditionalFormatting>
  <conditionalFormatting sqref="C15">
    <cfRule type="expression" dxfId="1" priority="9" stopIfTrue="1">
      <formula>"len($A:$A)=3"</formula>
    </cfRule>
    <cfRule type="expression" dxfId="1" priority="8" stopIfTrue="1">
      <formula>"len($A:$A)=3"</formula>
    </cfRule>
  </conditionalFormatting>
  <conditionalFormatting sqref="A29:G29">
    <cfRule type="expression" dxfId="1" priority="65" stopIfTrue="1">
      <formula>"len($A:$A)=3"</formula>
    </cfRule>
  </conditionalFormatting>
  <conditionalFormatting sqref="A36">
    <cfRule type="expression" dxfId="1" priority="32" stopIfTrue="1">
      <formula>"len($A:$A)=3"</formula>
    </cfRule>
    <cfRule type="expression" dxfId="1" priority="33" stopIfTrue="1">
      <formula>"len($A:$A)=3"</formula>
    </cfRule>
    <cfRule type="expression" dxfId="1" priority="34" stopIfTrue="1">
      <formula>"len($A:$A)=3"</formula>
    </cfRule>
  </conditionalFormatting>
  <conditionalFormatting sqref="A16:A19">
    <cfRule type="expression" dxfId="1" priority="31" stopIfTrue="1">
      <formula>"len($A:$A)=3"</formula>
    </cfRule>
  </conditionalFormatting>
  <conditionalFormatting sqref="A31:A33">
    <cfRule type="expression" dxfId="1" priority="37" stopIfTrue="1">
      <formula>"len($A:$A)=3"</formula>
    </cfRule>
  </conditionalFormatting>
  <conditionalFormatting sqref="A34:A41">
    <cfRule type="expression" dxfId="1" priority="35" stopIfTrue="1">
      <formula>"len($A:$A)=3"</formula>
    </cfRule>
  </conditionalFormatting>
  <conditionalFormatting sqref="B16:B18">
    <cfRule type="expression" dxfId="1" priority="30" stopIfTrue="1">
      <formula>"len($A:$A)=3"</formula>
    </cfRule>
  </conditionalFormatting>
  <conditionalFormatting sqref="C9:C11">
    <cfRule type="expression" dxfId="1" priority="18" stopIfTrue="1">
      <formula>"len($A:$A)=3"</formula>
    </cfRule>
    <cfRule type="expression" dxfId="1" priority="16" stopIfTrue="1">
      <formula>"len($A:$A)=3"</formula>
    </cfRule>
  </conditionalFormatting>
  <conditionalFormatting sqref="C16:C18">
    <cfRule type="expression" dxfId="1" priority="7" stopIfTrue="1">
      <formula>"len($A:$A)=3"</formula>
    </cfRule>
    <cfRule type="expression" dxfId="1" priority="6" stopIfTrue="1">
      <formula>"len($A:$A)=3"</formula>
    </cfRule>
  </conditionalFormatting>
  <conditionalFormatting sqref="C21:C26">
    <cfRule type="expression" dxfId="1" priority="4" stopIfTrue="1">
      <formula>"len($A:$A)=3"</formula>
    </cfRule>
    <cfRule type="expression" dxfId="1" priority="5" stopIfTrue="1">
      <formula>"len($A:$A)=3"</formula>
    </cfRule>
  </conditionalFormatting>
  <conditionalFormatting sqref="A4:G4 A5 D5:G8 A6:B8">
    <cfRule type="expression" dxfId="1" priority="58" stopIfTrue="1">
      <formula>"len($A:$A)=3"</formula>
    </cfRule>
  </conditionalFormatting>
  <conditionalFormatting sqref="A4:G4 A5 D5:G18 A6:B15 C19:G19 A20:G20 A21:B27 D21:G27">
    <cfRule type="expression" dxfId="1" priority="55" stopIfTrue="1">
      <formula>"len($A:$A)=3"</formula>
    </cfRule>
  </conditionalFormatting>
  <conditionalFormatting sqref="C5 C6:C7">
    <cfRule type="expression" dxfId="1" priority="29" stopIfTrue="1">
      <formula>"len($A:$A)=3"</formula>
    </cfRule>
    <cfRule type="expression" dxfId="1" priority="27" stopIfTrue="1">
      <formula>"len($A:$A)=3"</formula>
    </cfRule>
    <cfRule type="expression" dxfId="1" priority="26" stopIfTrue="1">
      <formula>"len($A:$A)=3"</formula>
    </cfRule>
    <cfRule type="expression" dxfId="1" priority="24" stopIfTrue="1">
      <formula>"len($A:$A)=3"</formula>
    </cfRule>
  </conditionalFormatting>
  <conditionalFormatting sqref="A7:B14 D7:G14">
    <cfRule type="expression" dxfId="1" priority="57" stopIfTrue="1">
      <formula>"len($A:$A)=3"</formula>
    </cfRule>
  </conditionalFormatting>
  <conditionalFormatting sqref="C29:G33 B36:G36 B30:B33 A29:B29">
    <cfRule type="expression" dxfId="1" priority="78" stopIfTrue="1">
      <formula>"len($A:$A)=3"</formula>
    </cfRule>
  </conditionalFormatting>
  <conditionalFormatting sqref="A33:G33 A30:A31">
    <cfRule type="expression" dxfId="1" priority="38" stopIfTrue="1">
      <formula>"len($A:$A)=3"</formula>
    </cfRule>
  </conditionalFormatting>
  <conditionalFormatting sqref="A30:A33 A36">
    <cfRule type="expression" dxfId="1" priority="39" stopIfTrue="1">
      <formula>"len($A:$A)=3"</formula>
    </cfRule>
  </conditionalFormatting>
  <conditionalFormatting sqref="B30:G33">
    <cfRule type="expression" dxfId="1" priority="64" stopIfTrue="1">
      <formula>"len($A:$A)=3"</formula>
    </cfRule>
  </conditionalFormatting>
  <conditionalFormatting sqref="B31:G33">
    <cfRule type="expression" dxfId="1" priority="63" stopIfTrue="1">
      <formula>"len($A:$A)=3"</formula>
    </cfRule>
  </conditionalFormatting>
  <conditionalFormatting sqref="B34:G36">
    <cfRule type="expression" dxfId="1" priority="61" stopIfTrue="1">
      <formula>"len($A:$A)=3"</formula>
    </cfRule>
  </conditionalFormatting>
  <conditionalFormatting sqref="B36:G36 A37:G55">
    <cfRule type="expression" dxfId="1" priority="66"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D1317"/>
  <sheetViews>
    <sheetView showZeros="0" view="pageBreakPreview" zoomScaleNormal="100" workbookViewId="0">
      <pane xSplit="1" ySplit="3" topLeftCell="B1279" activePane="bottomRight" state="frozen"/>
      <selection/>
      <selection pane="topRight"/>
      <selection pane="bottomLeft"/>
      <selection pane="bottomRight" activeCell="A1" sqref="A1:D1"/>
    </sheetView>
  </sheetViews>
  <sheetFormatPr defaultColWidth="9" defaultRowHeight="14.25" outlineLevelCol="3"/>
  <cols>
    <col min="1" max="1" width="44.5" style="178" customWidth="1"/>
    <col min="2" max="3" width="21.625" style="178" customWidth="1"/>
    <col min="4" max="4" width="21.625" style="376" customWidth="1"/>
    <col min="5" max="16384" width="9" style="178"/>
  </cols>
  <sheetData>
    <row r="1" s="209" customFormat="1" ht="45" customHeight="1" spans="1:4">
      <c r="A1" s="325" t="s">
        <v>123</v>
      </c>
      <c r="B1" s="325"/>
      <c r="C1" s="325"/>
      <c r="D1" s="325"/>
    </row>
    <row r="2" s="209" customFormat="1" ht="20.1" customHeight="1" spans="1:4">
      <c r="A2" s="377"/>
      <c r="B2" s="298"/>
      <c r="C2" s="378"/>
      <c r="D2" s="378" t="s">
        <v>36</v>
      </c>
    </row>
    <row r="3" s="374" customFormat="1" ht="39" customHeight="1" spans="1:4">
      <c r="A3" s="300" t="s">
        <v>37</v>
      </c>
      <c r="B3" s="102" t="s">
        <v>113</v>
      </c>
      <c r="C3" s="102" t="s">
        <v>39</v>
      </c>
      <c r="D3" s="102" t="s">
        <v>124</v>
      </c>
    </row>
    <row r="4" ht="24.95" customHeight="1" spans="1:4">
      <c r="A4" s="379" t="s">
        <v>78</v>
      </c>
      <c r="B4" s="380">
        <v>22741</v>
      </c>
      <c r="C4" s="380">
        <f>SUM(C5,C17,C26,C37,C48,C59,C70,C82,C91,C104,C114,C123,C134,C147,C154,C162,C168,C175,C182,C189,C196,C203,C211,C217,C223,C230,C245)</f>
        <v>24054</v>
      </c>
      <c r="D4" s="381">
        <f t="shared" ref="D4:D6" si="0">(C4-B4)/B4</f>
        <v>0.0577371267754276</v>
      </c>
    </row>
    <row r="5" ht="24.95" customHeight="1" spans="1:4">
      <c r="A5" s="379" t="s">
        <v>125</v>
      </c>
      <c r="B5" s="380">
        <v>797</v>
      </c>
      <c r="C5" s="382">
        <v>852</v>
      </c>
      <c r="D5" s="381">
        <f t="shared" si="0"/>
        <v>0.06900878293601</v>
      </c>
    </row>
    <row r="6" ht="24.95" customHeight="1" spans="1:4">
      <c r="A6" s="383" t="s">
        <v>126</v>
      </c>
      <c r="B6" s="382">
        <v>754</v>
      </c>
      <c r="C6" s="382">
        <v>817</v>
      </c>
      <c r="D6" s="384">
        <f t="shared" si="0"/>
        <v>0.0835543766578249</v>
      </c>
    </row>
    <row r="7" ht="24.95" customHeight="1" spans="1:4">
      <c r="A7" s="383" t="s">
        <v>127</v>
      </c>
      <c r="B7" s="382"/>
      <c r="C7" s="382"/>
      <c r="D7" s="384"/>
    </row>
    <row r="8" ht="24.95" customHeight="1" spans="1:4">
      <c r="A8" s="383" t="s">
        <v>128</v>
      </c>
      <c r="B8" s="382"/>
      <c r="C8" s="382"/>
      <c r="D8" s="384"/>
    </row>
    <row r="9" ht="24.95" customHeight="1" spans="1:4">
      <c r="A9" s="383" t="s">
        <v>129</v>
      </c>
      <c r="B9" s="382"/>
      <c r="C9" s="382"/>
      <c r="D9" s="384"/>
    </row>
    <row r="10" ht="24.95" customHeight="1" spans="1:4">
      <c r="A10" s="383" t="s">
        <v>130</v>
      </c>
      <c r="B10" s="382"/>
      <c r="C10" s="382"/>
      <c r="D10" s="384"/>
    </row>
    <row r="11" ht="24.95" customHeight="1" spans="1:4">
      <c r="A11" s="383" t="s">
        <v>131</v>
      </c>
      <c r="B11" s="382"/>
      <c r="C11" s="382"/>
      <c r="D11" s="384"/>
    </row>
    <row r="12" ht="24.95" customHeight="1" spans="1:4">
      <c r="A12" s="383" t="s">
        <v>132</v>
      </c>
      <c r="B12" s="382"/>
      <c r="C12" s="382"/>
      <c r="D12" s="384"/>
    </row>
    <row r="13" ht="24.95" customHeight="1" spans="1:4">
      <c r="A13" s="383" t="s">
        <v>133</v>
      </c>
      <c r="B13" s="382">
        <v>43</v>
      </c>
      <c r="C13" s="382">
        <v>35.4</v>
      </c>
      <c r="D13" s="384">
        <f t="shared" ref="D13:D18" si="1">(C13-B13)/B13</f>
        <v>-0.176744186046512</v>
      </c>
    </row>
    <row r="14" ht="24.95" customHeight="1" spans="1:4">
      <c r="A14" s="383" t="s">
        <v>134</v>
      </c>
      <c r="B14" s="382"/>
      <c r="C14" s="382"/>
      <c r="D14" s="384"/>
    </row>
    <row r="15" ht="24.95" customHeight="1" spans="1:4">
      <c r="A15" s="383" t="s">
        <v>135</v>
      </c>
      <c r="B15" s="382"/>
      <c r="C15" s="382"/>
      <c r="D15" s="384"/>
    </row>
    <row r="16" ht="24.95" customHeight="1" spans="1:4">
      <c r="A16" s="383" t="s">
        <v>136</v>
      </c>
      <c r="B16" s="382"/>
      <c r="C16" s="382"/>
      <c r="D16" s="384"/>
    </row>
    <row r="17" ht="24.95" customHeight="1" spans="1:4">
      <c r="A17" s="379" t="s">
        <v>137</v>
      </c>
      <c r="B17" s="380">
        <v>919</v>
      </c>
      <c r="C17" s="382">
        <v>1048</v>
      </c>
      <c r="D17" s="381">
        <f t="shared" si="1"/>
        <v>0.140369967355822</v>
      </c>
    </row>
    <row r="18" ht="24.95" customHeight="1" spans="1:4">
      <c r="A18" s="383" t="s">
        <v>126</v>
      </c>
      <c r="B18" s="382">
        <v>867</v>
      </c>
      <c r="C18" s="382">
        <v>1011</v>
      </c>
      <c r="D18" s="384">
        <f t="shared" si="1"/>
        <v>0.166089965397924</v>
      </c>
    </row>
    <row r="19" ht="24.95" customHeight="1" spans="1:4">
      <c r="A19" s="383" t="s">
        <v>127</v>
      </c>
      <c r="B19" s="382"/>
      <c r="C19" s="382"/>
      <c r="D19" s="384"/>
    </row>
    <row r="20" ht="24.95" customHeight="1" spans="1:4">
      <c r="A20" s="383" t="s">
        <v>128</v>
      </c>
      <c r="B20" s="382"/>
      <c r="C20" s="382"/>
      <c r="D20" s="384"/>
    </row>
    <row r="21" ht="24.95" customHeight="1" spans="1:4">
      <c r="A21" s="383" t="s">
        <v>138</v>
      </c>
      <c r="B21" s="382"/>
      <c r="C21" s="382"/>
      <c r="D21" s="384"/>
    </row>
    <row r="22" ht="24.95" customHeight="1" spans="1:4">
      <c r="A22" s="383" t="s">
        <v>139</v>
      </c>
      <c r="B22" s="382">
        <v>52</v>
      </c>
      <c r="C22" s="382">
        <v>37</v>
      </c>
      <c r="D22" s="384">
        <f t="shared" ref="D22:D27" si="2">(C22-B22)/B22</f>
        <v>-0.288461538461538</v>
      </c>
    </row>
    <row r="23" ht="24.95" customHeight="1" spans="1:4">
      <c r="A23" s="383" t="s">
        <v>140</v>
      </c>
      <c r="B23" s="382"/>
      <c r="C23" s="382"/>
      <c r="D23" s="384"/>
    </row>
    <row r="24" ht="24.95" customHeight="1" spans="1:4">
      <c r="A24" s="383" t="s">
        <v>135</v>
      </c>
      <c r="B24" s="382"/>
      <c r="C24" s="382"/>
      <c r="D24" s="384"/>
    </row>
    <row r="25" ht="24.95" customHeight="1" spans="1:4">
      <c r="A25" s="383" t="s">
        <v>141</v>
      </c>
      <c r="B25" s="382"/>
      <c r="C25" s="382"/>
      <c r="D25" s="384"/>
    </row>
    <row r="26" ht="24.95" customHeight="1" spans="1:4">
      <c r="A26" s="385" t="s">
        <v>142</v>
      </c>
      <c r="B26" s="380">
        <v>7871</v>
      </c>
      <c r="C26" s="382">
        <v>9940</v>
      </c>
      <c r="D26" s="381">
        <f t="shared" si="2"/>
        <v>0.26286367678821</v>
      </c>
    </row>
    <row r="27" ht="24.95" customHeight="1" spans="1:4">
      <c r="A27" s="383" t="s">
        <v>126</v>
      </c>
      <c r="B27" s="382">
        <v>7871</v>
      </c>
      <c r="C27" s="382">
        <v>9753</v>
      </c>
      <c r="D27" s="384">
        <f t="shared" si="2"/>
        <v>0.239105577436158</v>
      </c>
    </row>
    <row r="28" ht="24.95" customHeight="1" spans="1:4">
      <c r="A28" s="383" t="s">
        <v>127</v>
      </c>
      <c r="B28" s="382"/>
      <c r="C28" s="382"/>
      <c r="D28" s="384"/>
    </row>
    <row r="29" ht="24.95" customHeight="1" spans="1:4">
      <c r="A29" s="383" t="s">
        <v>128</v>
      </c>
      <c r="B29" s="382"/>
      <c r="C29" s="382"/>
      <c r="D29" s="384"/>
    </row>
    <row r="30" ht="24.95" customHeight="1" spans="1:4">
      <c r="A30" s="383" t="s">
        <v>143</v>
      </c>
      <c r="B30" s="382"/>
      <c r="C30" s="382"/>
      <c r="D30" s="384"/>
    </row>
    <row r="31" ht="24.95" customHeight="1" spans="1:4">
      <c r="A31" s="383" t="s">
        <v>144</v>
      </c>
      <c r="B31" s="382"/>
      <c r="C31" s="382"/>
      <c r="D31" s="384"/>
    </row>
    <row r="32" ht="24.95" customHeight="1" spans="1:4">
      <c r="A32" s="383" t="s">
        <v>145</v>
      </c>
      <c r="B32" s="382"/>
      <c r="C32" s="382"/>
      <c r="D32" s="384"/>
    </row>
    <row r="33" ht="24.95" customHeight="1" spans="1:4">
      <c r="A33" s="383" t="s">
        <v>146</v>
      </c>
      <c r="B33" s="382"/>
      <c r="C33" s="382">
        <v>187</v>
      </c>
      <c r="D33" s="384"/>
    </row>
    <row r="34" ht="24.95" customHeight="1" spans="1:4">
      <c r="A34" s="383" t="s">
        <v>147</v>
      </c>
      <c r="B34" s="382"/>
      <c r="C34" s="382"/>
      <c r="D34" s="384"/>
    </row>
    <row r="35" ht="24.95" customHeight="1" spans="1:4">
      <c r="A35" s="383" t="s">
        <v>135</v>
      </c>
      <c r="B35" s="382"/>
      <c r="C35" s="382"/>
      <c r="D35" s="384"/>
    </row>
    <row r="36" ht="42" customHeight="1" spans="1:4">
      <c r="A36" s="383" t="s">
        <v>148</v>
      </c>
      <c r="B36" s="382"/>
      <c r="C36" s="382"/>
      <c r="D36" s="384"/>
    </row>
    <row r="37" ht="24.95" customHeight="1" spans="1:4">
      <c r="A37" s="379" t="s">
        <v>149</v>
      </c>
      <c r="B37" s="386">
        <v>810</v>
      </c>
      <c r="C37" s="382">
        <v>706</v>
      </c>
      <c r="D37" s="381">
        <f>(C37-B37)/B37</f>
        <v>-0.128395061728395</v>
      </c>
    </row>
    <row r="38" ht="24.95" customHeight="1" spans="1:4">
      <c r="A38" s="383" t="s">
        <v>126</v>
      </c>
      <c r="B38" s="387">
        <v>810</v>
      </c>
      <c r="C38" s="382">
        <v>706</v>
      </c>
      <c r="D38" s="384">
        <f>(C38-B38)/B38</f>
        <v>-0.128395061728395</v>
      </c>
    </row>
    <row r="39" ht="24.95" customHeight="1" spans="1:4">
      <c r="A39" s="383" t="s">
        <v>127</v>
      </c>
      <c r="B39" s="382"/>
      <c r="C39" s="382"/>
      <c r="D39" s="384"/>
    </row>
    <row r="40" ht="24.95" customHeight="1" spans="1:4">
      <c r="A40" s="383" t="s">
        <v>128</v>
      </c>
      <c r="B40" s="382"/>
      <c r="C40" s="382"/>
      <c r="D40" s="384"/>
    </row>
    <row r="41" ht="24.95" customHeight="1" spans="1:4">
      <c r="A41" s="383" t="s">
        <v>150</v>
      </c>
      <c r="B41" s="382"/>
      <c r="C41" s="382"/>
      <c r="D41" s="384"/>
    </row>
    <row r="42" ht="24.95" customHeight="1" spans="1:4">
      <c r="A42" s="383" t="s">
        <v>151</v>
      </c>
      <c r="B42" s="382"/>
      <c r="C42" s="382"/>
      <c r="D42" s="384"/>
    </row>
    <row r="43" ht="24.95" customHeight="1" spans="1:4">
      <c r="A43" s="383" t="s">
        <v>152</v>
      </c>
      <c r="B43" s="382"/>
      <c r="C43" s="382"/>
      <c r="D43" s="384"/>
    </row>
    <row r="44" ht="24.95" customHeight="1" spans="1:4">
      <c r="A44" s="383" t="s">
        <v>153</v>
      </c>
      <c r="B44" s="382"/>
      <c r="C44" s="382"/>
      <c r="D44" s="384"/>
    </row>
    <row r="45" ht="24.95" customHeight="1" spans="1:4">
      <c r="A45" s="383" t="s">
        <v>154</v>
      </c>
      <c r="B45" s="382"/>
      <c r="C45" s="382"/>
      <c r="D45" s="384"/>
    </row>
    <row r="46" ht="24.95" customHeight="1" spans="1:4">
      <c r="A46" s="383" t="s">
        <v>135</v>
      </c>
      <c r="B46" s="382"/>
      <c r="C46" s="382"/>
      <c r="D46" s="384"/>
    </row>
    <row r="47" ht="24.95" customHeight="1" spans="1:4">
      <c r="A47" s="383" t="s">
        <v>155</v>
      </c>
      <c r="B47" s="382"/>
      <c r="C47" s="382"/>
      <c r="D47" s="384"/>
    </row>
    <row r="48" ht="24.95" customHeight="1" spans="1:4">
      <c r="A48" s="379" t="s">
        <v>156</v>
      </c>
      <c r="B48" s="386">
        <v>491</v>
      </c>
      <c r="C48" s="382">
        <v>349</v>
      </c>
      <c r="D48" s="381">
        <f t="shared" ref="D48:D53" si="3">(C48-B48)/B48</f>
        <v>-0.289205702647658</v>
      </c>
    </row>
    <row r="49" ht="24.95" customHeight="1" spans="1:4">
      <c r="A49" s="383" t="s">
        <v>126</v>
      </c>
      <c r="B49" s="387">
        <v>430</v>
      </c>
      <c r="C49" s="382">
        <v>349</v>
      </c>
      <c r="D49" s="384">
        <f t="shared" si="3"/>
        <v>-0.188372093023256</v>
      </c>
    </row>
    <row r="50" ht="24.95" customHeight="1" spans="1:4">
      <c r="A50" s="383" t="s">
        <v>127</v>
      </c>
      <c r="B50" s="382"/>
      <c r="C50" s="382"/>
      <c r="D50" s="384"/>
    </row>
    <row r="51" ht="24.95" customHeight="1" spans="1:4">
      <c r="A51" s="383" t="s">
        <v>128</v>
      </c>
      <c r="B51" s="382"/>
      <c r="C51" s="382"/>
      <c r="D51" s="384"/>
    </row>
    <row r="52" ht="24.95" customHeight="1" spans="1:4">
      <c r="A52" s="383" t="s">
        <v>157</v>
      </c>
      <c r="B52" s="382"/>
      <c r="C52" s="382"/>
      <c r="D52" s="384"/>
    </row>
    <row r="53" ht="24.95" customHeight="1" spans="1:4">
      <c r="A53" s="383" t="s">
        <v>158</v>
      </c>
      <c r="B53" s="382">
        <v>61</v>
      </c>
      <c r="C53" s="382"/>
      <c r="D53" s="384">
        <f t="shared" si="3"/>
        <v>-1</v>
      </c>
    </row>
    <row r="54" ht="24.95" customHeight="1" spans="1:4">
      <c r="A54" s="383" t="s">
        <v>159</v>
      </c>
      <c r="B54" s="382"/>
      <c r="C54" s="382"/>
      <c r="D54" s="384"/>
    </row>
    <row r="55" ht="24.95" customHeight="1" spans="1:4">
      <c r="A55" s="383" t="s">
        <v>160</v>
      </c>
      <c r="B55" s="382"/>
      <c r="C55" s="382"/>
      <c r="D55" s="384"/>
    </row>
    <row r="56" ht="24.95" customHeight="1" spans="1:4">
      <c r="A56" s="383" t="s">
        <v>161</v>
      </c>
      <c r="B56" s="382"/>
      <c r="C56" s="382"/>
      <c r="D56" s="384"/>
    </row>
    <row r="57" ht="24.95" customHeight="1" spans="1:4">
      <c r="A57" s="383" t="s">
        <v>135</v>
      </c>
      <c r="B57" s="382"/>
      <c r="C57" s="382"/>
      <c r="D57" s="384"/>
    </row>
    <row r="58" ht="24.95" customHeight="1" spans="1:4">
      <c r="A58" s="383" t="s">
        <v>162</v>
      </c>
      <c r="B58" s="382"/>
      <c r="C58" s="382"/>
      <c r="D58" s="384"/>
    </row>
    <row r="59" ht="24.95" customHeight="1" spans="1:4">
      <c r="A59" s="379" t="s">
        <v>163</v>
      </c>
      <c r="B59" s="386">
        <v>1499</v>
      </c>
      <c r="C59" s="382">
        <v>1330</v>
      </c>
      <c r="D59" s="381">
        <f>(C59-B59)/B59</f>
        <v>-0.112741827885257</v>
      </c>
    </row>
    <row r="60" ht="24.95" customHeight="1" spans="1:4">
      <c r="A60" s="383" t="s">
        <v>126</v>
      </c>
      <c r="B60" s="387">
        <v>1499</v>
      </c>
      <c r="C60" s="382">
        <v>1330</v>
      </c>
      <c r="D60" s="384">
        <f>(C60-B60)/B60</f>
        <v>-0.112741827885257</v>
      </c>
    </row>
    <row r="61" ht="24.95" customHeight="1" spans="1:4">
      <c r="A61" s="383" t="s">
        <v>127</v>
      </c>
      <c r="B61" s="382"/>
      <c r="C61" s="382"/>
      <c r="D61" s="384"/>
    </row>
    <row r="62" ht="24.95" customHeight="1" spans="1:4">
      <c r="A62" s="383" t="s">
        <v>128</v>
      </c>
      <c r="B62" s="382"/>
      <c r="C62" s="382"/>
      <c r="D62" s="384"/>
    </row>
    <row r="63" ht="24.95" customHeight="1" spans="1:4">
      <c r="A63" s="383" t="s">
        <v>164</v>
      </c>
      <c r="B63" s="382"/>
      <c r="C63" s="382"/>
      <c r="D63" s="384"/>
    </row>
    <row r="64" ht="24.95" customHeight="1" spans="1:4">
      <c r="A64" s="383" t="s">
        <v>165</v>
      </c>
      <c r="B64" s="382"/>
      <c r="C64" s="382"/>
      <c r="D64" s="384"/>
    </row>
    <row r="65" ht="24.95" customHeight="1" spans="1:4">
      <c r="A65" s="383" t="s">
        <v>166</v>
      </c>
      <c r="B65" s="382"/>
      <c r="C65" s="382"/>
      <c r="D65" s="384"/>
    </row>
    <row r="66" ht="24.95" customHeight="1" spans="1:4">
      <c r="A66" s="383" t="s">
        <v>167</v>
      </c>
      <c r="B66" s="382"/>
      <c r="C66" s="382"/>
      <c r="D66" s="384"/>
    </row>
    <row r="67" ht="24.95" customHeight="1" spans="1:4">
      <c r="A67" s="383" t="s">
        <v>168</v>
      </c>
      <c r="B67" s="382"/>
      <c r="C67" s="382"/>
      <c r="D67" s="384"/>
    </row>
    <row r="68" ht="24.95" customHeight="1" spans="1:4">
      <c r="A68" s="383" t="s">
        <v>135</v>
      </c>
      <c r="B68" s="382"/>
      <c r="C68" s="382"/>
      <c r="D68" s="384"/>
    </row>
    <row r="69" ht="24.95" customHeight="1" spans="1:4">
      <c r="A69" s="383" t="s">
        <v>169</v>
      </c>
      <c r="B69" s="382"/>
      <c r="C69" s="382"/>
      <c r="D69" s="384"/>
    </row>
    <row r="70" ht="24.95" customHeight="1" spans="1:4">
      <c r="A70" s="379" t="s">
        <v>170</v>
      </c>
      <c r="B70" s="386">
        <v>314</v>
      </c>
      <c r="C70" s="382"/>
      <c r="D70" s="381">
        <f>(C70-B70)/B70</f>
        <v>-1</v>
      </c>
    </row>
    <row r="71" ht="24.95" customHeight="1" spans="1:4">
      <c r="A71" s="383" t="s">
        <v>126</v>
      </c>
      <c r="B71" s="387"/>
      <c r="C71" s="382"/>
      <c r="D71" s="384"/>
    </row>
    <row r="72" ht="24.95" customHeight="1" spans="1:4">
      <c r="A72" s="383" t="s">
        <v>127</v>
      </c>
      <c r="B72" s="382"/>
      <c r="C72" s="382"/>
      <c r="D72" s="384"/>
    </row>
    <row r="73" ht="24.95" customHeight="1" spans="1:4">
      <c r="A73" s="383" t="s">
        <v>128</v>
      </c>
      <c r="B73" s="382"/>
      <c r="C73" s="382"/>
      <c r="D73" s="384"/>
    </row>
    <row r="74" ht="24.95" customHeight="1" spans="1:4">
      <c r="A74" s="383" t="s">
        <v>171</v>
      </c>
      <c r="B74" s="382"/>
      <c r="C74" s="382"/>
      <c r="D74" s="384"/>
    </row>
    <row r="75" ht="24.95" customHeight="1" spans="1:4">
      <c r="A75" s="383" t="s">
        <v>172</v>
      </c>
      <c r="B75" s="382"/>
      <c r="C75" s="382"/>
      <c r="D75" s="384"/>
    </row>
    <row r="76" ht="24.95" customHeight="1" spans="1:4">
      <c r="A76" s="383" t="s">
        <v>173</v>
      </c>
      <c r="B76" s="382"/>
      <c r="C76" s="382"/>
      <c r="D76" s="384"/>
    </row>
    <row r="77" ht="24.95" customHeight="1" spans="1:4">
      <c r="A77" s="383" t="s">
        <v>174</v>
      </c>
      <c r="B77" s="382"/>
      <c r="C77" s="382"/>
      <c r="D77" s="384"/>
    </row>
    <row r="78" ht="24.95" customHeight="1" spans="1:4">
      <c r="A78" s="383" t="s">
        <v>175</v>
      </c>
      <c r="B78" s="382">
        <v>314</v>
      </c>
      <c r="C78" s="382"/>
      <c r="D78" s="384">
        <f t="shared" ref="D78:D83" si="4">(C78-B78)/B78</f>
        <v>-1</v>
      </c>
    </row>
    <row r="79" ht="24.95" customHeight="1" spans="1:4">
      <c r="A79" s="383" t="s">
        <v>167</v>
      </c>
      <c r="B79" s="382"/>
      <c r="C79" s="382"/>
      <c r="D79" s="384"/>
    </row>
    <row r="80" ht="24.95" customHeight="1" spans="1:4">
      <c r="A80" s="383" t="s">
        <v>135</v>
      </c>
      <c r="B80" s="382"/>
      <c r="C80" s="382"/>
      <c r="D80" s="384"/>
    </row>
    <row r="81" ht="24.95" customHeight="1" spans="1:4">
      <c r="A81" s="383" t="s">
        <v>176</v>
      </c>
      <c r="B81" s="382"/>
      <c r="C81" s="382"/>
      <c r="D81" s="384"/>
    </row>
    <row r="82" ht="24.95" customHeight="1" spans="1:4">
      <c r="A82" s="379" t="s">
        <v>177</v>
      </c>
      <c r="B82" s="386">
        <v>127</v>
      </c>
      <c r="C82" s="382">
        <v>127</v>
      </c>
      <c r="D82" s="381">
        <f t="shared" si="4"/>
        <v>0</v>
      </c>
    </row>
    <row r="83" ht="24.95" customHeight="1" spans="1:4">
      <c r="A83" s="383" t="s">
        <v>126</v>
      </c>
      <c r="B83" s="387">
        <v>127</v>
      </c>
      <c r="C83" s="382">
        <v>7.4</v>
      </c>
      <c r="D83" s="384">
        <f t="shared" si="4"/>
        <v>-0.941732283464567</v>
      </c>
    </row>
    <row r="84" ht="24.95" customHeight="1" spans="1:4">
      <c r="A84" s="383" t="s">
        <v>127</v>
      </c>
      <c r="B84" s="382"/>
      <c r="C84" s="382">
        <v>120</v>
      </c>
      <c r="D84" s="384"/>
    </row>
    <row r="85" ht="24.95" customHeight="1" spans="1:4">
      <c r="A85" s="383" t="s">
        <v>128</v>
      </c>
      <c r="B85" s="382"/>
      <c r="C85" s="382"/>
      <c r="D85" s="384"/>
    </row>
    <row r="86" ht="24.95" customHeight="1" spans="1:4">
      <c r="A86" s="383" t="s">
        <v>178</v>
      </c>
      <c r="B86" s="382"/>
      <c r="C86" s="382"/>
      <c r="D86" s="384"/>
    </row>
    <row r="87" ht="24.95" customHeight="1" spans="1:4">
      <c r="A87" s="383" t="s">
        <v>179</v>
      </c>
      <c r="B87" s="382"/>
      <c r="C87" s="382"/>
      <c r="D87" s="384"/>
    </row>
    <row r="88" ht="24.95" customHeight="1" spans="1:4">
      <c r="A88" s="383" t="s">
        <v>167</v>
      </c>
      <c r="B88" s="382"/>
      <c r="C88" s="382"/>
      <c r="D88" s="384"/>
    </row>
    <row r="89" ht="24.95" customHeight="1" spans="1:4">
      <c r="A89" s="383" t="s">
        <v>135</v>
      </c>
      <c r="B89" s="382"/>
      <c r="C89" s="382"/>
      <c r="D89" s="384"/>
    </row>
    <row r="90" ht="24.95" customHeight="1" spans="1:4">
      <c r="A90" s="383" t="s">
        <v>180</v>
      </c>
      <c r="B90" s="382"/>
      <c r="C90" s="382"/>
      <c r="D90" s="384"/>
    </row>
    <row r="91" ht="24.95" customHeight="1" spans="1:4">
      <c r="A91" s="379" t="s">
        <v>181</v>
      </c>
      <c r="B91" s="386"/>
      <c r="C91" s="382"/>
      <c r="D91" s="381"/>
    </row>
    <row r="92" ht="24.95" customHeight="1" spans="1:4">
      <c r="A92" s="383" t="s">
        <v>126</v>
      </c>
      <c r="B92" s="387"/>
      <c r="C92" s="382"/>
      <c r="D92" s="384"/>
    </row>
    <row r="93" ht="24.95" customHeight="1" spans="1:4">
      <c r="A93" s="383" t="s">
        <v>127</v>
      </c>
      <c r="B93" s="382"/>
      <c r="C93" s="382"/>
      <c r="D93" s="384"/>
    </row>
    <row r="94" ht="24.95" customHeight="1" spans="1:4">
      <c r="A94" s="383" t="s">
        <v>128</v>
      </c>
      <c r="B94" s="382"/>
      <c r="C94" s="382"/>
      <c r="D94" s="384"/>
    </row>
    <row r="95" ht="24.95" customHeight="1" spans="1:4">
      <c r="A95" s="383" t="s">
        <v>182</v>
      </c>
      <c r="B95" s="382"/>
      <c r="C95" s="382"/>
      <c r="D95" s="384"/>
    </row>
    <row r="96" ht="24.95" customHeight="1" spans="1:4">
      <c r="A96" s="383" t="s">
        <v>183</v>
      </c>
      <c r="B96" s="382"/>
      <c r="C96" s="382"/>
      <c r="D96" s="384"/>
    </row>
    <row r="97" ht="24.95" customHeight="1" spans="1:4">
      <c r="A97" s="383" t="s">
        <v>167</v>
      </c>
      <c r="B97" s="382"/>
      <c r="C97" s="382"/>
      <c r="D97" s="384"/>
    </row>
    <row r="98" ht="24.95" customHeight="1" spans="1:4">
      <c r="A98" s="383" t="s">
        <v>184</v>
      </c>
      <c r="B98" s="382"/>
      <c r="C98" s="382"/>
      <c r="D98" s="384"/>
    </row>
    <row r="99" ht="24.95" customHeight="1" spans="1:4">
      <c r="A99" s="383" t="s">
        <v>185</v>
      </c>
      <c r="B99" s="382"/>
      <c r="C99" s="382"/>
      <c r="D99" s="384"/>
    </row>
    <row r="100" ht="24.95" customHeight="1" spans="1:4">
      <c r="A100" s="383" t="s">
        <v>186</v>
      </c>
      <c r="B100" s="382"/>
      <c r="C100" s="382"/>
      <c r="D100" s="384"/>
    </row>
    <row r="101" ht="24.95" customHeight="1" spans="1:4">
      <c r="A101" s="383" t="s">
        <v>187</v>
      </c>
      <c r="B101" s="387"/>
      <c r="C101" s="382"/>
      <c r="D101" s="384"/>
    </row>
    <row r="102" ht="24.95" customHeight="1" spans="1:4">
      <c r="A102" s="383" t="s">
        <v>135</v>
      </c>
      <c r="B102" s="382"/>
      <c r="C102" s="382"/>
      <c r="D102" s="384"/>
    </row>
    <row r="103" ht="24.95" customHeight="1" spans="1:4">
      <c r="A103" s="383" t="s">
        <v>188</v>
      </c>
      <c r="B103" s="382"/>
      <c r="C103" s="382"/>
      <c r="D103" s="384"/>
    </row>
    <row r="104" ht="24.95" customHeight="1" spans="1:4">
      <c r="A104" s="379" t="s">
        <v>189</v>
      </c>
      <c r="B104" s="386">
        <v>665</v>
      </c>
      <c r="C104" s="382">
        <v>594</v>
      </c>
      <c r="D104" s="381">
        <f>(C104-B104)/B104</f>
        <v>-0.106766917293233</v>
      </c>
    </row>
    <row r="105" ht="24.95" customHeight="1" spans="1:4">
      <c r="A105" s="383" t="s">
        <v>126</v>
      </c>
      <c r="B105" s="382">
        <v>572</v>
      </c>
      <c r="C105" s="382">
        <v>497</v>
      </c>
      <c r="D105" s="384">
        <f>(C105-B105)/B105</f>
        <v>-0.131118881118881</v>
      </c>
    </row>
    <row r="106" ht="24.95" customHeight="1" spans="1:4">
      <c r="A106" s="383" t="s">
        <v>127</v>
      </c>
      <c r="B106" s="382"/>
      <c r="C106" s="382"/>
      <c r="D106" s="384"/>
    </row>
    <row r="107" ht="24.95" customHeight="1" spans="1:4">
      <c r="A107" s="383" t="s">
        <v>128</v>
      </c>
      <c r="B107" s="382"/>
      <c r="C107" s="382"/>
      <c r="D107" s="384"/>
    </row>
    <row r="108" ht="24.95" customHeight="1" spans="1:4">
      <c r="A108" s="383" t="s">
        <v>190</v>
      </c>
      <c r="B108" s="382"/>
      <c r="C108" s="382"/>
      <c r="D108" s="384"/>
    </row>
    <row r="109" ht="24.95" customHeight="1" spans="1:4">
      <c r="A109" s="383" t="s">
        <v>191</v>
      </c>
      <c r="B109" s="382"/>
      <c r="C109" s="382"/>
      <c r="D109" s="384"/>
    </row>
    <row r="110" ht="24.95" customHeight="1" spans="1:4">
      <c r="A110" s="383" t="s">
        <v>192</v>
      </c>
      <c r="B110" s="382"/>
      <c r="C110" s="382"/>
      <c r="D110" s="384"/>
    </row>
    <row r="111" ht="24.95" customHeight="1" spans="1:4">
      <c r="A111" s="383" t="s">
        <v>193</v>
      </c>
      <c r="B111" s="382"/>
      <c r="C111" s="382"/>
      <c r="D111" s="384"/>
    </row>
    <row r="112" ht="24.95" customHeight="1" spans="1:4">
      <c r="A112" s="383" t="s">
        <v>135</v>
      </c>
      <c r="B112" s="382">
        <v>94</v>
      </c>
      <c r="C112" s="382">
        <v>97</v>
      </c>
      <c r="D112" s="384">
        <f t="shared" ref="D112:D115" si="5">(C112-B112)/B112</f>
        <v>0.0319148936170213</v>
      </c>
    </row>
    <row r="113" ht="24.95" customHeight="1" spans="1:4">
      <c r="A113" s="383" t="s">
        <v>194</v>
      </c>
      <c r="B113" s="382"/>
      <c r="C113" s="382"/>
      <c r="D113" s="384"/>
    </row>
    <row r="114" ht="24.95" customHeight="1" spans="1:4">
      <c r="A114" s="379" t="s">
        <v>195</v>
      </c>
      <c r="B114" s="386">
        <v>1331</v>
      </c>
      <c r="C114" s="382">
        <v>1665</v>
      </c>
      <c r="D114" s="381">
        <f t="shared" si="5"/>
        <v>0.250939143501127</v>
      </c>
    </row>
    <row r="115" ht="24.95" customHeight="1" spans="1:4">
      <c r="A115" s="383" t="s">
        <v>126</v>
      </c>
      <c r="B115" s="382">
        <v>1331</v>
      </c>
      <c r="C115" s="382">
        <v>1665</v>
      </c>
      <c r="D115" s="384">
        <f t="shared" si="5"/>
        <v>0.250939143501127</v>
      </c>
    </row>
    <row r="116" ht="24.95" customHeight="1" spans="1:4">
      <c r="A116" s="383" t="s">
        <v>127</v>
      </c>
      <c r="B116" s="387"/>
      <c r="C116" s="382"/>
      <c r="D116" s="384"/>
    </row>
    <row r="117" ht="24.95" customHeight="1" spans="1:4">
      <c r="A117" s="383" t="s">
        <v>128</v>
      </c>
      <c r="B117" s="382"/>
      <c r="C117" s="382"/>
      <c r="D117" s="384"/>
    </row>
    <row r="118" ht="24.95" customHeight="1" spans="1:4">
      <c r="A118" s="383" t="s">
        <v>196</v>
      </c>
      <c r="B118" s="382"/>
      <c r="C118" s="382"/>
      <c r="D118" s="384"/>
    </row>
    <row r="119" ht="24.95" customHeight="1" spans="1:4">
      <c r="A119" s="383" t="s">
        <v>197</v>
      </c>
      <c r="B119" s="382"/>
      <c r="C119" s="382"/>
      <c r="D119" s="384"/>
    </row>
    <row r="120" ht="24.95" customHeight="1" spans="1:4">
      <c r="A120" s="383" t="s">
        <v>198</v>
      </c>
      <c r="B120" s="382"/>
      <c r="C120" s="382"/>
      <c r="D120" s="384"/>
    </row>
    <row r="121" ht="24.95" customHeight="1" spans="1:4">
      <c r="A121" s="383" t="s">
        <v>135</v>
      </c>
      <c r="B121" s="382"/>
      <c r="C121" s="382"/>
      <c r="D121" s="384"/>
    </row>
    <row r="122" ht="24.95" customHeight="1" spans="1:4">
      <c r="A122" s="383" t="s">
        <v>199</v>
      </c>
      <c r="B122" s="382"/>
      <c r="C122" s="382"/>
      <c r="D122" s="384"/>
    </row>
    <row r="123" ht="24.95" customHeight="1" spans="1:4">
      <c r="A123" s="379" t="s">
        <v>200</v>
      </c>
      <c r="B123" s="386"/>
      <c r="C123" s="382"/>
      <c r="D123" s="381"/>
    </row>
    <row r="124" ht="24.95" customHeight="1" spans="1:4">
      <c r="A124" s="383" t="s">
        <v>126</v>
      </c>
      <c r="B124" s="382"/>
      <c r="C124" s="382"/>
      <c r="D124" s="384"/>
    </row>
    <row r="125" ht="24.95" customHeight="1" spans="1:4">
      <c r="A125" s="383" t="s">
        <v>127</v>
      </c>
      <c r="B125" s="387"/>
      <c r="C125" s="382"/>
      <c r="D125" s="384"/>
    </row>
    <row r="126" ht="24.95" customHeight="1" spans="1:4">
      <c r="A126" s="383" t="s">
        <v>128</v>
      </c>
      <c r="B126" s="382"/>
      <c r="C126" s="382"/>
      <c r="D126" s="384"/>
    </row>
    <row r="127" ht="24.95" customHeight="1" spans="1:4">
      <c r="A127" s="383" t="s">
        <v>201</v>
      </c>
      <c r="B127" s="382"/>
      <c r="C127" s="382"/>
      <c r="D127" s="384"/>
    </row>
    <row r="128" ht="24.95" customHeight="1" spans="1:4">
      <c r="A128" s="383" t="s">
        <v>202</v>
      </c>
      <c r="B128" s="382"/>
      <c r="C128" s="382"/>
      <c r="D128" s="384"/>
    </row>
    <row r="129" ht="24.95" customHeight="1" spans="1:4">
      <c r="A129" s="383" t="s">
        <v>203</v>
      </c>
      <c r="B129" s="382"/>
      <c r="C129" s="382"/>
      <c r="D129" s="384"/>
    </row>
    <row r="130" ht="24.95" customHeight="1" spans="1:4">
      <c r="A130" s="383" t="s">
        <v>204</v>
      </c>
      <c r="B130" s="382"/>
      <c r="C130" s="382"/>
      <c r="D130" s="384"/>
    </row>
    <row r="131" ht="24.95" customHeight="1" spans="1:4">
      <c r="A131" s="383" t="s">
        <v>205</v>
      </c>
      <c r="B131" s="382"/>
      <c r="C131" s="382"/>
      <c r="D131" s="384"/>
    </row>
    <row r="132" ht="24.95" customHeight="1" spans="1:4">
      <c r="A132" s="383" t="s">
        <v>135</v>
      </c>
      <c r="B132" s="382"/>
      <c r="C132" s="382"/>
      <c r="D132" s="384"/>
    </row>
    <row r="133" ht="24.95" customHeight="1" spans="1:4">
      <c r="A133" s="383" t="s">
        <v>206</v>
      </c>
      <c r="B133" s="382"/>
      <c r="C133" s="382"/>
      <c r="D133" s="384"/>
    </row>
    <row r="134" ht="24.95" customHeight="1" spans="1:4">
      <c r="A134" s="379" t="s">
        <v>207</v>
      </c>
      <c r="B134" s="386"/>
      <c r="C134" s="382"/>
      <c r="D134" s="381"/>
    </row>
    <row r="135" ht="24.95" customHeight="1" spans="1:4">
      <c r="A135" s="383" t="s">
        <v>126</v>
      </c>
      <c r="B135" s="382"/>
      <c r="C135" s="382"/>
      <c r="D135" s="384"/>
    </row>
    <row r="136" ht="24.95" customHeight="1" spans="1:4">
      <c r="A136" s="383" t="s">
        <v>127</v>
      </c>
      <c r="B136" s="387"/>
      <c r="C136" s="382"/>
      <c r="D136" s="384"/>
    </row>
    <row r="137" ht="24.95" customHeight="1" spans="1:4">
      <c r="A137" s="383" t="s">
        <v>128</v>
      </c>
      <c r="B137" s="382"/>
      <c r="C137" s="382"/>
      <c r="D137" s="384"/>
    </row>
    <row r="138" ht="24.95" customHeight="1" spans="1:4">
      <c r="A138" s="383" t="s">
        <v>208</v>
      </c>
      <c r="B138" s="382"/>
      <c r="C138" s="382"/>
      <c r="D138" s="384"/>
    </row>
    <row r="139" ht="24.95" customHeight="1" spans="1:4">
      <c r="A139" s="383" t="s">
        <v>209</v>
      </c>
      <c r="B139" s="382"/>
      <c r="C139" s="382"/>
      <c r="D139" s="384"/>
    </row>
    <row r="140" ht="24.95" customHeight="1" spans="1:4">
      <c r="A140" s="383" t="s">
        <v>210</v>
      </c>
      <c r="B140" s="382"/>
      <c r="C140" s="382"/>
      <c r="D140" s="384"/>
    </row>
    <row r="141" ht="24.95" customHeight="1" spans="1:4">
      <c r="A141" s="383" t="s">
        <v>211</v>
      </c>
      <c r="B141" s="382"/>
      <c r="C141" s="382"/>
      <c r="D141" s="384"/>
    </row>
    <row r="142" ht="24.95" customHeight="1" spans="1:4">
      <c r="A142" s="383" t="s">
        <v>212</v>
      </c>
      <c r="B142" s="382"/>
      <c r="C142" s="382"/>
      <c r="D142" s="384"/>
    </row>
    <row r="143" ht="24.95" customHeight="1" spans="1:4">
      <c r="A143" s="383" t="s">
        <v>213</v>
      </c>
      <c r="B143" s="382"/>
      <c r="C143" s="382"/>
      <c r="D143" s="384"/>
    </row>
    <row r="144" ht="24.95" customHeight="1" spans="1:4">
      <c r="A144" s="383" t="s">
        <v>214</v>
      </c>
      <c r="B144" s="382"/>
      <c r="C144" s="382"/>
      <c r="D144" s="384"/>
    </row>
    <row r="145" ht="24.95" customHeight="1" spans="1:4">
      <c r="A145" s="383" t="s">
        <v>135</v>
      </c>
      <c r="B145" s="382"/>
      <c r="C145" s="382"/>
      <c r="D145" s="384"/>
    </row>
    <row r="146" ht="24.95" customHeight="1" spans="1:4">
      <c r="A146" s="383" t="s">
        <v>215</v>
      </c>
      <c r="B146" s="382"/>
      <c r="C146" s="382"/>
      <c r="D146" s="384"/>
    </row>
    <row r="147" ht="24.95" customHeight="1" spans="1:4">
      <c r="A147" s="379" t="s">
        <v>216</v>
      </c>
      <c r="B147" s="380">
        <v>22</v>
      </c>
      <c r="C147" s="382"/>
      <c r="D147" s="381">
        <f>(C147-B147)/B147</f>
        <v>-1</v>
      </c>
    </row>
    <row r="148" ht="24.95" customHeight="1" spans="1:4">
      <c r="A148" s="383" t="s">
        <v>126</v>
      </c>
      <c r="B148" s="382"/>
      <c r="C148" s="382"/>
      <c r="D148" s="384"/>
    </row>
    <row r="149" ht="24.95" customHeight="1" spans="1:4">
      <c r="A149" s="383" t="s">
        <v>127</v>
      </c>
      <c r="B149" s="382"/>
      <c r="C149" s="382"/>
      <c r="D149" s="384"/>
    </row>
    <row r="150" ht="24.95" customHeight="1" spans="1:4">
      <c r="A150" s="383" t="s">
        <v>128</v>
      </c>
      <c r="B150" s="382"/>
      <c r="C150" s="382"/>
      <c r="D150" s="384"/>
    </row>
    <row r="151" ht="24.95" customHeight="1" spans="1:4">
      <c r="A151" s="383" t="s">
        <v>217</v>
      </c>
      <c r="B151" s="382">
        <v>22</v>
      </c>
      <c r="C151" s="382"/>
      <c r="D151" s="384">
        <f>(C151-B151)/B151</f>
        <v>-1</v>
      </c>
    </row>
    <row r="152" ht="24.95" customHeight="1" spans="1:4">
      <c r="A152" s="383" t="s">
        <v>135</v>
      </c>
      <c r="B152" s="382"/>
      <c r="C152" s="382"/>
      <c r="D152" s="384"/>
    </row>
    <row r="153" ht="24.95" customHeight="1" spans="1:4">
      <c r="A153" s="383" t="s">
        <v>218</v>
      </c>
      <c r="B153" s="382"/>
      <c r="C153" s="382"/>
      <c r="D153" s="384"/>
    </row>
    <row r="154" ht="24.95" customHeight="1" spans="1:4">
      <c r="A154" s="379" t="s">
        <v>219</v>
      </c>
      <c r="B154" s="386"/>
      <c r="C154" s="382"/>
      <c r="D154" s="381"/>
    </row>
    <row r="155" ht="24.95" customHeight="1" spans="1:4">
      <c r="A155" s="383" t="s">
        <v>126</v>
      </c>
      <c r="B155" s="382"/>
      <c r="C155" s="382"/>
      <c r="D155" s="384"/>
    </row>
    <row r="156" ht="24.95" customHeight="1" spans="1:4">
      <c r="A156" s="383" t="s">
        <v>127</v>
      </c>
      <c r="B156" s="382"/>
      <c r="C156" s="382"/>
      <c r="D156" s="384"/>
    </row>
    <row r="157" ht="24.95" customHeight="1" spans="1:4">
      <c r="A157" s="383" t="s">
        <v>128</v>
      </c>
      <c r="B157" s="387"/>
      <c r="C157" s="382"/>
      <c r="D157" s="384"/>
    </row>
    <row r="158" ht="24.95" customHeight="1" spans="1:4">
      <c r="A158" s="383" t="s">
        <v>220</v>
      </c>
      <c r="B158" s="382"/>
      <c r="C158" s="382"/>
      <c r="D158" s="384"/>
    </row>
    <row r="159" ht="24.95" customHeight="1" spans="1:4">
      <c r="A159" s="383" t="s">
        <v>221</v>
      </c>
      <c r="B159" s="382"/>
      <c r="C159" s="382"/>
      <c r="D159" s="384"/>
    </row>
    <row r="160" ht="24.95" customHeight="1" spans="1:4">
      <c r="A160" s="383" t="s">
        <v>135</v>
      </c>
      <c r="B160" s="382"/>
      <c r="C160" s="382"/>
      <c r="D160" s="384"/>
    </row>
    <row r="161" ht="24.95" customHeight="1" spans="1:4">
      <c r="A161" s="383" t="s">
        <v>222</v>
      </c>
      <c r="B161" s="382"/>
      <c r="C161" s="382"/>
      <c r="D161" s="384"/>
    </row>
    <row r="162" ht="24.95" customHeight="1" spans="1:4">
      <c r="A162" s="379" t="s">
        <v>223</v>
      </c>
      <c r="B162" s="386">
        <v>124</v>
      </c>
      <c r="C162" s="382">
        <v>111</v>
      </c>
      <c r="D162" s="381">
        <f>(C162-B162)/B162</f>
        <v>-0.104838709677419</v>
      </c>
    </row>
    <row r="163" ht="24.95" customHeight="1" spans="1:4">
      <c r="A163" s="383" t="s">
        <v>126</v>
      </c>
      <c r="B163" s="382"/>
      <c r="C163" s="382">
        <v>111</v>
      </c>
      <c r="D163" s="384"/>
    </row>
    <row r="164" ht="24.95" customHeight="1" spans="1:4">
      <c r="A164" s="383" t="s">
        <v>127</v>
      </c>
      <c r="B164" s="382"/>
      <c r="C164" s="382"/>
      <c r="D164" s="384"/>
    </row>
    <row r="165" ht="24.95" customHeight="1" spans="1:4">
      <c r="A165" s="383" t="s">
        <v>128</v>
      </c>
      <c r="B165" s="382"/>
      <c r="C165" s="382"/>
      <c r="D165" s="384"/>
    </row>
    <row r="166" ht="24.95" customHeight="1" spans="1:4">
      <c r="A166" s="383" t="s">
        <v>224</v>
      </c>
      <c r="B166" s="382">
        <v>124</v>
      </c>
      <c r="C166" s="382">
        <v>111</v>
      </c>
      <c r="D166" s="384">
        <f t="shared" ref="D166:D169" si="6">(C166-B166)/B166</f>
        <v>-0.104838709677419</v>
      </c>
    </row>
    <row r="167" ht="24.95" customHeight="1" spans="1:4">
      <c r="A167" s="383" t="s">
        <v>225</v>
      </c>
      <c r="B167" s="382"/>
      <c r="C167" s="382"/>
      <c r="D167" s="384"/>
    </row>
    <row r="168" ht="24.95" customHeight="1" spans="1:4">
      <c r="A168" s="379" t="s">
        <v>226</v>
      </c>
      <c r="B168" s="386">
        <v>2</v>
      </c>
      <c r="C168" s="382">
        <v>87</v>
      </c>
      <c r="D168" s="381">
        <f t="shared" si="6"/>
        <v>42.5</v>
      </c>
    </row>
    <row r="169" ht="24.95" customHeight="1" spans="1:4">
      <c r="A169" s="383" t="s">
        <v>126</v>
      </c>
      <c r="B169" s="382">
        <v>2</v>
      </c>
      <c r="C169" s="382">
        <v>87</v>
      </c>
      <c r="D169" s="384">
        <f t="shared" si="6"/>
        <v>42.5</v>
      </c>
    </row>
    <row r="170" ht="24.95" customHeight="1" spans="1:4">
      <c r="A170" s="383" t="s">
        <v>127</v>
      </c>
      <c r="B170" s="387"/>
      <c r="C170" s="382"/>
      <c r="D170" s="384"/>
    </row>
    <row r="171" ht="24.95" customHeight="1" spans="1:4">
      <c r="A171" s="383" t="s">
        <v>128</v>
      </c>
      <c r="B171" s="382"/>
      <c r="C171" s="382"/>
      <c r="D171" s="384"/>
    </row>
    <row r="172" ht="24.95" customHeight="1" spans="1:4">
      <c r="A172" s="383" t="s">
        <v>140</v>
      </c>
      <c r="B172" s="382"/>
      <c r="C172" s="382"/>
      <c r="D172" s="384"/>
    </row>
    <row r="173" ht="24.95" customHeight="1" spans="1:4">
      <c r="A173" s="383" t="s">
        <v>135</v>
      </c>
      <c r="B173" s="382"/>
      <c r="C173" s="382"/>
      <c r="D173" s="384"/>
    </row>
    <row r="174" ht="24.95" customHeight="1" spans="1:4">
      <c r="A174" s="383" t="s">
        <v>227</v>
      </c>
      <c r="B174" s="382"/>
      <c r="C174" s="382"/>
      <c r="D174" s="384"/>
    </row>
    <row r="175" ht="24.95" customHeight="1" spans="1:4">
      <c r="A175" s="379" t="s">
        <v>228</v>
      </c>
      <c r="B175" s="386">
        <v>675</v>
      </c>
      <c r="C175" s="382">
        <v>870</v>
      </c>
      <c r="D175" s="381">
        <f>(C175-B175)/B175</f>
        <v>0.288888888888889</v>
      </c>
    </row>
    <row r="176" ht="24.95" customHeight="1" spans="1:4">
      <c r="A176" s="383" t="s">
        <v>126</v>
      </c>
      <c r="B176" s="382">
        <v>442</v>
      </c>
      <c r="C176" s="382">
        <v>870</v>
      </c>
      <c r="D176" s="384">
        <f>(C176-B176)/B176</f>
        <v>0.968325791855204</v>
      </c>
    </row>
    <row r="177" ht="24.95" customHeight="1" spans="1:4">
      <c r="A177" s="383" t="s">
        <v>127</v>
      </c>
      <c r="B177" s="387"/>
      <c r="C177" s="382"/>
      <c r="D177" s="384"/>
    </row>
    <row r="178" ht="24.95" customHeight="1" spans="1:4">
      <c r="A178" s="383" t="s">
        <v>128</v>
      </c>
      <c r="B178" s="382"/>
      <c r="C178" s="382"/>
      <c r="D178" s="384"/>
    </row>
    <row r="179" ht="24.95" customHeight="1" spans="1:4">
      <c r="A179" s="383" t="s">
        <v>229</v>
      </c>
      <c r="B179" s="382"/>
      <c r="C179" s="382"/>
      <c r="D179" s="384"/>
    </row>
    <row r="180" ht="24.95" customHeight="1" spans="1:4">
      <c r="A180" s="383" t="s">
        <v>135</v>
      </c>
      <c r="B180" s="382"/>
      <c r="C180" s="382"/>
      <c r="D180" s="384"/>
    </row>
    <row r="181" ht="24.95" customHeight="1" spans="1:4">
      <c r="A181" s="383" t="s">
        <v>230</v>
      </c>
      <c r="B181" s="382">
        <v>233</v>
      </c>
      <c r="C181" s="382">
        <v>237</v>
      </c>
      <c r="D181" s="384">
        <f t="shared" ref="D181:D183" si="7">(C181-B181)/B181</f>
        <v>0.0171673819742489</v>
      </c>
    </row>
    <row r="182" ht="24.95" customHeight="1" spans="1:4">
      <c r="A182" s="379" t="s">
        <v>231</v>
      </c>
      <c r="B182" s="386">
        <v>1776</v>
      </c>
      <c r="C182" s="382">
        <v>1303</v>
      </c>
      <c r="D182" s="381">
        <f t="shared" si="7"/>
        <v>-0.266328828828829</v>
      </c>
    </row>
    <row r="183" ht="24.95" customHeight="1" spans="1:4">
      <c r="A183" s="383" t="s">
        <v>126</v>
      </c>
      <c r="B183" s="382">
        <v>1776</v>
      </c>
      <c r="C183" s="382">
        <v>1303</v>
      </c>
      <c r="D183" s="384">
        <f t="shared" si="7"/>
        <v>-0.266328828828829</v>
      </c>
    </row>
    <row r="184" ht="24.95" customHeight="1" spans="1:4">
      <c r="A184" s="383" t="s">
        <v>127</v>
      </c>
      <c r="B184" s="387"/>
      <c r="C184" s="382"/>
      <c r="D184" s="384"/>
    </row>
    <row r="185" ht="24.95" customHeight="1" spans="1:4">
      <c r="A185" s="383" t="s">
        <v>128</v>
      </c>
      <c r="B185" s="382"/>
      <c r="C185" s="382"/>
      <c r="D185" s="384"/>
    </row>
    <row r="186" ht="24.95" customHeight="1" spans="1:4">
      <c r="A186" s="383" t="s">
        <v>232</v>
      </c>
      <c r="B186" s="382"/>
      <c r="C186" s="382"/>
      <c r="D186" s="384"/>
    </row>
    <row r="187" ht="24.95" customHeight="1" spans="1:4">
      <c r="A187" s="383" t="s">
        <v>135</v>
      </c>
      <c r="B187" s="382"/>
      <c r="C187" s="382"/>
      <c r="D187" s="384"/>
    </row>
    <row r="188" ht="42" customHeight="1" spans="1:4">
      <c r="A188" s="383" t="s">
        <v>233</v>
      </c>
      <c r="B188" s="382"/>
      <c r="C188" s="382"/>
      <c r="D188" s="384"/>
    </row>
    <row r="189" ht="24.95" customHeight="1" spans="1:4">
      <c r="A189" s="379" t="s">
        <v>234</v>
      </c>
      <c r="B189" s="386">
        <v>852</v>
      </c>
      <c r="C189" s="382">
        <v>727</v>
      </c>
      <c r="D189" s="381">
        <f>(C189-B189)/B189</f>
        <v>-0.146713615023474</v>
      </c>
    </row>
    <row r="190" ht="24.95" customHeight="1" spans="1:4">
      <c r="A190" s="383" t="s">
        <v>126</v>
      </c>
      <c r="B190" s="382">
        <v>852</v>
      </c>
      <c r="C190" s="382">
        <v>727</v>
      </c>
      <c r="D190" s="384">
        <f>(C190-B190)/B190</f>
        <v>-0.146713615023474</v>
      </c>
    </row>
    <row r="191" ht="24.95" customHeight="1" spans="1:4">
      <c r="A191" s="383" t="s">
        <v>127</v>
      </c>
      <c r="B191" s="382"/>
      <c r="C191" s="382"/>
      <c r="D191" s="384"/>
    </row>
    <row r="192" ht="24.95" customHeight="1" spans="1:4">
      <c r="A192" s="383" t="s">
        <v>128</v>
      </c>
      <c r="B192" s="382"/>
      <c r="C192" s="382"/>
      <c r="D192" s="384"/>
    </row>
    <row r="193" ht="24.95" customHeight="1" spans="1:4">
      <c r="A193" s="383" t="s">
        <v>235</v>
      </c>
      <c r="B193" s="387"/>
      <c r="C193" s="382"/>
      <c r="D193" s="384"/>
    </row>
    <row r="194" ht="24.95" customHeight="1" spans="1:4">
      <c r="A194" s="383" t="s">
        <v>135</v>
      </c>
      <c r="B194" s="382"/>
      <c r="C194" s="382"/>
      <c r="D194" s="384"/>
    </row>
    <row r="195" ht="24.95" customHeight="1" spans="1:4">
      <c r="A195" s="383" t="s">
        <v>236</v>
      </c>
      <c r="B195" s="382"/>
      <c r="C195" s="382"/>
      <c r="D195" s="384"/>
    </row>
    <row r="196" ht="24.95" customHeight="1" spans="1:4">
      <c r="A196" s="379" t="s">
        <v>237</v>
      </c>
      <c r="B196" s="386">
        <v>424</v>
      </c>
      <c r="C196" s="382">
        <v>402</v>
      </c>
      <c r="D196" s="381">
        <f>(C196-B196)/B196</f>
        <v>-0.0518867924528302</v>
      </c>
    </row>
    <row r="197" ht="24.95" customHeight="1" spans="1:4">
      <c r="A197" s="383" t="s">
        <v>126</v>
      </c>
      <c r="B197" s="382">
        <v>424</v>
      </c>
      <c r="C197" s="382">
        <v>402</v>
      </c>
      <c r="D197" s="384">
        <f>(C197-B197)/B197</f>
        <v>-0.0518867924528302</v>
      </c>
    </row>
    <row r="198" ht="24.95" customHeight="1" spans="1:4">
      <c r="A198" s="383" t="s">
        <v>127</v>
      </c>
      <c r="B198" s="382"/>
      <c r="C198" s="382"/>
      <c r="D198" s="384"/>
    </row>
    <row r="199" ht="24.95" customHeight="1" spans="1:4">
      <c r="A199" s="383" t="s">
        <v>128</v>
      </c>
      <c r="B199" s="387"/>
      <c r="C199" s="382"/>
      <c r="D199" s="384"/>
    </row>
    <row r="200" ht="24.95" customHeight="1" spans="1:4">
      <c r="A200" s="383" t="s">
        <v>238</v>
      </c>
      <c r="B200" s="387"/>
      <c r="C200" s="382"/>
      <c r="D200" s="384"/>
    </row>
    <row r="201" ht="24.95" customHeight="1" spans="1:4">
      <c r="A201" s="383" t="s">
        <v>135</v>
      </c>
      <c r="B201" s="382"/>
      <c r="C201" s="382"/>
      <c r="D201" s="384"/>
    </row>
    <row r="202" ht="24.95" customHeight="1" spans="1:4">
      <c r="A202" s="383" t="s">
        <v>239</v>
      </c>
      <c r="B202" s="382"/>
      <c r="C202" s="382"/>
      <c r="D202" s="384"/>
    </row>
    <row r="203" ht="24.95" customHeight="1" spans="1:4">
      <c r="A203" s="379" t="s">
        <v>240</v>
      </c>
      <c r="B203" s="386">
        <v>191</v>
      </c>
      <c r="C203" s="382">
        <v>261</v>
      </c>
      <c r="D203" s="381">
        <f>(C203-B203)/B203</f>
        <v>0.366492146596859</v>
      </c>
    </row>
    <row r="204" ht="24.95" customHeight="1" spans="1:4">
      <c r="A204" s="383" t="s">
        <v>126</v>
      </c>
      <c r="B204" s="382">
        <v>191</v>
      </c>
      <c r="C204" s="382">
        <v>261</v>
      </c>
      <c r="D204" s="384">
        <f>(C204-B204)/B204</f>
        <v>0.366492146596859</v>
      </c>
    </row>
    <row r="205" ht="24.95" customHeight="1" spans="1:4">
      <c r="A205" s="383" t="s">
        <v>127</v>
      </c>
      <c r="B205" s="382"/>
      <c r="C205" s="382"/>
      <c r="D205" s="384"/>
    </row>
    <row r="206" ht="24.95" customHeight="1" spans="1:4">
      <c r="A206" s="383" t="s">
        <v>128</v>
      </c>
      <c r="B206" s="382"/>
      <c r="C206" s="382"/>
      <c r="D206" s="384"/>
    </row>
    <row r="207" ht="24.95" customHeight="1" spans="1:4">
      <c r="A207" s="383" t="s">
        <v>241</v>
      </c>
      <c r="B207" s="387"/>
      <c r="C207" s="382"/>
      <c r="D207" s="384"/>
    </row>
    <row r="208" ht="24.95" customHeight="1" spans="1:4">
      <c r="A208" s="383" t="s">
        <v>242</v>
      </c>
      <c r="B208" s="382"/>
      <c r="C208" s="382"/>
      <c r="D208" s="384"/>
    </row>
    <row r="209" ht="24.95" customHeight="1" spans="1:4">
      <c r="A209" s="383" t="s">
        <v>135</v>
      </c>
      <c r="B209" s="382"/>
      <c r="C209" s="382"/>
      <c r="D209" s="384"/>
    </row>
    <row r="210" ht="24.95" customHeight="1" spans="1:4">
      <c r="A210" s="383" t="s">
        <v>243</v>
      </c>
      <c r="B210" s="382"/>
      <c r="C210" s="382"/>
      <c r="D210" s="384"/>
    </row>
    <row r="211" ht="24.95" customHeight="1" spans="1:4">
      <c r="A211" s="379" t="s">
        <v>244</v>
      </c>
      <c r="B211" s="386"/>
      <c r="C211" s="382"/>
      <c r="D211" s="381"/>
    </row>
    <row r="212" ht="24.95" customHeight="1" spans="1:4">
      <c r="A212" s="383" t="s">
        <v>126</v>
      </c>
      <c r="B212" s="382"/>
      <c r="C212" s="382"/>
      <c r="D212" s="384"/>
    </row>
    <row r="213" ht="24.95" customHeight="1" spans="1:4">
      <c r="A213" s="383" t="s">
        <v>127</v>
      </c>
      <c r="B213" s="382"/>
      <c r="C213" s="382"/>
      <c r="D213" s="384"/>
    </row>
    <row r="214" ht="24.95" customHeight="1" spans="1:4">
      <c r="A214" s="383" t="s">
        <v>128</v>
      </c>
      <c r="B214" s="382"/>
      <c r="C214" s="382"/>
      <c r="D214" s="384"/>
    </row>
    <row r="215" ht="24.95" customHeight="1" spans="1:4">
      <c r="A215" s="383" t="s">
        <v>135</v>
      </c>
      <c r="B215" s="387"/>
      <c r="C215" s="382"/>
      <c r="D215" s="384"/>
    </row>
    <row r="216" ht="24.95" customHeight="1" spans="1:4">
      <c r="A216" s="383" t="s">
        <v>245</v>
      </c>
      <c r="B216" s="382"/>
      <c r="C216" s="382"/>
      <c r="D216" s="384"/>
    </row>
    <row r="217" ht="24.95" customHeight="1" spans="1:4">
      <c r="A217" s="379" t="s">
        <v>246</v>
      </c>
      <c r="B217" s="386"/>
      <c r="C217" s="382"/>
      <c r="D217" s="381"/>
    </row>
    <row r="218" ht="24.95" customHeight="1" spans="1:4">
      <c r="A218" s="383" t="s">
        <v>126</v>
      </c>
      <c r="B218" s="382"/>
      <c r="C218" s="382"/>
      <c r="D218" s="384"/>
    </row>
    <row r="219" ht="24.95" customHeight="1" spans="1:4">
      <c r="A219" s="383" t="s">
        <v>127</v>
      </c>
      <c r="B219" s="382"/>
      <c r="C219" s="382"/>
      <c r="D219" s="384"/>
    </row>
    <row r="220" ht="24.95" customHeight="1" spans="1:4">
      <c r="A220" s="383" t="s">
        <v>128</v>
      </c>
      <c r="B220" s="382"/>
      <c r="C220" s="382"/>
      <c r="D220" s="384"/>
    </row>
    <row r="221" ht="24.95" customHeight="1" spans="1:4">
      <c r="A221" s="383" t="s">
        <v>135</v>
      </c>
      <c r="B221" s="382"/>
      <c r="C221" s="382"/>
      <c r="D221" s="384"/>
    </row>
    <row r="222" ht="24.95" customHeight="1" spans="1:4">
      <c r="A222" s="383" t="s">
        <v>247</v>
      </c>
      <c r="B222" s="387"/>
      <c r="C222" s="382"/>
      <c r="D222" s="384"/>
    </row>
    <row r="223" ht="24.95" customHeight="1" spans="1:4">
      <c r="A223" s="379" t="s">
        <v>248</v>
      </c>
      <c r="B223" s="386"/>
      <c r="C223" s="382"/>
      <c r="D223" s="381"/>
    </row>
    <row r="224" ht="24.95" customHeight="1" spans="1:4">
      <c r="A224" s="383" t="s">
        <v>126</v>
      </c>
      <c r="B224" s="382"/>
      <c r="C224" s="382"/>
      <c r="D224" s="384"/>
    </row>
    <row r="225" ht="24.95" customHeight="1" spans="1:4">
      <c r="A225" s="383" t="s">
        <v>127</v>
      </c>
      <c r="B225" s="382"/>
      <c r="C225" s="382"/>
      <c r="D225" s="384"/>
    </row>
    <row r="226" ht="24.95" customHeight="1" spans="1:4">
      <c r="A226" s="383" t="s">
        <v>128</v>
      </c>
      <c r="B226" s="382"/>
      <c r="C226" s="382"/>
      <c r="D226" s="384"/>
    </row>
    <row r="227" ht="24.95" customHeight="1" spans="1:4">
      <c r="A227" s="383" t="s">
        <v>249</v>
      </c>
      <c r="B227" s="382"/>
      <c r="C227" s="382"/>
      <c r="D227" s="384"/>
    </row>
    <row r="228" ht="24.95" customHeight="1" spans="1:4">
      <c r="A228" s="383" t="s">
        <v>135</v>
      </c>
      <c r="B228" s="382"/>
      <c r="C228" s="382"/>
      <c r="D228" s="384"/>
    </row>
    <row r="229" ht="24.95" customHeight="1" spans="1:4">
      <c r="A229" s="383" t="s">
        <v>250</v>
      </c>
      <c r="B229" s="387"/>
      <c r="C229" s="382"/>
      <c r="D229" s="384"/>
    </row>
    <row r="230" ht="24.95" customHeight="1" spans="1:4">
      <c r="A230" s="379" t="s">
        <v>251</v>
      </c>
      <c r="B230" s="386">
        <v>1558</v>
      </c>
      <c r="C230" s="382">
        <v>1702</v>
      </c>
      <c r="D230" s="381">
        <f>(C230-B230)/B230</f>
        <v>0.0924261874197689</v>
      </c>
    </row>
    <row r="231" ht="24.95" customHeight="1" spans="1:4">
      <c r="A231" s="383" t="s">
        <v>126</v>
      </c>
      <c r="B231" s="382">
        <v>1558</v>
      </c>
      <c r="C231" s="382">
        <v>1702</v>
      </c>
      <c r="D231" s="384">
        <f>(C231-B231)/B231</f>
        <v>0.0924261874197689</v>
      </c>
    </row>
    <row r="232" ht="24.95" customHeight="1" spans="1:4">
      <c r="A232" s="383" t="s">
        <v>127</v>
      </c>
      <c r="B232" s="382"/>
      <c r="C232" s="382"/>
      <c r="D232" s="384"/>
    </row>
    <row r="233" ht="24.95" customHeight="1" spans="1:4">
      <c r="A233" s="383" t="s">
        <v>128</v>
      </c>
      <c r="B233" s="382"/>
      <c r="C233" s="382"/>
      <c r="D233" s="384"/>
    </row>
    <row r="234" ht="24.95" customHeight="1" spans="1:4">
      <c r="A234" s="383" t="s">
        <v>252</v>
      </c>
      <c r="B234" s="382"/>
      <c r="C234" s="382"/>
      <c r="D234" s="384"/>
    </row>
    <row r="235" ht="24.95" customHeight="1" spans="1:4">
      <c r="A235" s="383" t="s">
        <v>253</v>
      </c>
      <c r="B235" s="387"/>
      <c r="C235" s="382"/>
      <c r="D235" s="384"/>
    </row>
    <row r="236" ht="24.95" customHeight="1" spans="1:4">
      <c r="A236" s="383" t="s">
        <v>167</v>
      </c>
      <c r="B236" s="382"/>
      <c r="C236" s="382"/>
      <c r="D236" s="384"/>
    </row>
    <row r="237" ht="24.95" customHeight="1" spans="1:4">
      <c r="A237" s="383" t="s">
        <v>254</v>
      </c>
      <c r="B237" s="382"/>
      <c r="C237" s="382"/>
      <c r="D237" s="384"/>
    </row>
    <row r="238" ht="24.95" customHeight="1" spans="1:4">
      <c r="A238" s="383" t="s">
        <v>255</v>
      </c>
      <c r="B238" s="382"/>
      <c r="C238" s="382"/>
      <c r="D238" s="384"/>
    </row>
    <row r="239" ht="24.95" customHeight="1" spans="1:4">
      <c r="A239" s="383" t="s">
        <v>256</v>
      </c>
      <c r="B239" s="382"/>
      <c r="C239" s="382"/>
      <c r="D239" s="384"/>
    </row>
    <row r="240" ht="24.95" customHeight="1" spans="1:4">
      <c r="A240" s="383" t="s">
        <v>257</v>
      </c>
      <c r="B240" s="382"/>
      <c r="C240" s="382"/>
      <c r="D240" s="384"/>
    </row>
    <row r="241" ht="24.95" customHeight="1" spans="1:4">
      <c r="A241" s="383" t="s">
        <v>258</v>
      </c>
      <c r="B241" s="382"/>
      <c r="C241" s="382"/>
      <c r="D241" s="384"/>
    </row>
    <row r="242" ht="24.95" customHeight="1" spans="1:4">
      <c r="A242" s="383" t="s">
        <v>259</v>
      </c>
      <c r="B242" s="382"/>
      <c r="C242" s="382"/>
      <c r="D242" s="384"/>
    </row>
    <row r="243" ht="24.95" customHeight="1" spans="1:4">
      <c r="A243" s="383" t="s">
        <v>135</v>
      </c>
      <c r="B243" s="382"/>
      <c r="C243" s="382"/>
      <c r="D243" s="384"/>
    </row>
    <row r="244" ht="24.95" customHeight="1" spans="1:4">
      <c r="A244" s="383" t="s">
        <v>260</v>
      </c>
      <c r="B244" s="382"/>
      <c r="C244" s="382"/>
      <c r="D244" s="384"/>
    </row>
    <row r="245" ht="24.95" customHeight="1" spans="1:4">
      <c r="A245" s="379" t="s">
        <v>261</v>
      </c>
      <c r="B245" s="380">
        <v>2293</v>
      </c>
      <c r="C245" s="382">
        <v>1980</v>
      </c>
      <c r="D245" s="381">
        <f>(C245-B245)/B245</f>
        <v>-0.136502398604448</v>
      </c>
    </row>
    <row r="246" ht="24.95" customHeight="1" spans="1:4">
      <c r="A246" s="383" t="s">
        <v>262</v>
      </c>
      <c r="B246" s="382"/>
      <c r="C246" s="382"/>
      <c r="D246" s="384"/>
    </row>
    <row r="247" ht="24.95" customHeight="1" spans="1:4">
      <c r="A247" s="383" t="s">
        <v>263</v>
      </c>
      <c r="B247" s="382">
        <v>2293</v>
      </c>
      <c r="C247" s="382">
        <v>1980</v>
      </c>
      <c r="D247" s="384">
        <f>(C247-B247)/B247</f>
        <v>-0.136502398604448</v>
      </c>
    </row>
    <row r="248" ht="24.95" customHeight="1" spans="1:4">
      <c r="A248" s="379" t="s">
        <v>264</v>
      </c>
      <c r="B248" s="386"/>
      <c r="C248" s="382"/>
      <c r="D248" s="381"/>
    </row>
    <row r="249" ht="24.95" customHeight="1" spans="1:4">
      <c r="A249" s="379" t="s">
        <v>79</v>
      </c>
      <c r="B249" s="386"/>
      <c r="C249" s="382"/>
      <c r="D249" s="381"/>
    </row>
    <row r="250" ht="24.95" customHeight="1" spans="1:4">
      <c r="A250" s="379" t="s">
        <v>265</v>
      </c>
      <c r="B250" s="386"/>
      <c r="C250" s="382"/>
      <c r="D250" s="381"/>
    </row>
    <row r="251" ht="24.95" customHeight="1" spans="1:4">
      <c r="A251" s="379" t="s">
        <v>266</v>
      </c>
      <c r="B251" s="386"/>
      <c r="C251" s="382"/>
      <c r="D251" s="381"/>
    </row>
    <row r="252" ht="24.95" customHeight="1" spans="1:4">
      <c r="A252" s="379" t="s">
        <v>80</v>
      </c>
      <c r="B252" s="380"/>
      <c r="C252" s="382"/>
      <c r="D252" s="381"/>
    </row>
    <row r="253" ht="24.95" customHeight="1" spans="1:4">
      <c r="A253" s="379" t="s">
        <v>267</v>
      </c>
      <c r="B253" s="380"/>
      <c r="C253" s="382"/>
      <c r="D253" s="381"/>
    </row>
    <row r="254" ht="24.95" customHeight="1" spans="1:4">
      <c r="A254" s="383" t="s">
        <v>268</v>
      </c>
      <c r="B254" s="387"/>
      <c r="C254" s="382"/>
      <c r="D254" s="384"/>
    </row>
    <row r="255" ht="24.95" customHeight="1" spans="1:4">
      <c r="A255" s="379" t="s">
        <v>269</v>
      </c>
      <c r="B255" s="386"/>
      <c r="C255" s="382"/>
      <c r="D255" s="381"/>
    </row>
    <row r="256" ht="24.95" customHeight="1" spans="1:4">
      <c r="A256" s="383" t="s">
        <v>270</v>
      </c>
      <c r="B256" s="382"/>
      <c r="C256" s="382"/>
      <c r="D256" s="384"/>
    </row>
    <row r="257" ht="24.95" customHeight="1" spans="1:4">
      <c r="A257" s="383" t="s">
        <v>271</v>
      </c>
      <c r="B257" s="387"/>
      <c r="C257" s="382"/>
      <c r="D257" s="384"/>
    </row>
    <row r="258" ht="24.95" customHeight="1" spans="1:4">
      <c r="A258" s="383" t="s">
        <v>272</v>
      </c>
      <c r="B258" s="382"/>
      <c r="C258" s="382"/>
      <c r="D258" s="384"/>
    </row>
    <row r="259" ht="24.95" customHeight="1" spans="1:4">
      <c r="A259" s="383" t="s">
        <v>273</v>
      </c>
      <c r="B259" s="382"/>
      <c r="C259" s="382"/>
      <c r="D259" s="384"/>
    </row>
    <row r="260" ht="24.95" customHeight="1" spans="1:4">
      <c r="A260" s="383" t="s">
        <v>274</v>
      </c>
      <c r="B260" s="387"/>
      <c r="C260" s="382"/>
      <c r="D260" s="384"/>
    </row>
    <row r="261" ht="24.95" customHeight="1" spans="1:4">
      <c r="A261" s="383" t="s">
        <v>275</v>
      </c>
      <c r="B261" s="387"/>
      <c r="C261" s="382"/>
      <c r="D261" s="384"/>
    </row>
    <row r="262" ht="24.95" customHeight="1" spans="1:4">
      <c r="A262" s="383" t="s">
        <v>276</v>
      </c>
      <c r="B262" s="382"/>
      <c r="C262" s="382"/>
      <c r="D262" s="384"/>
    </row>
    <row r="263" ht="24.95" customHeight="1" spans="1:4">
      <c r="A263" s="383" t="s">
        <v>277</v>
      </c>
      <c r="B263" s="382"/>
      <c r="C263" s="382"/>
      <c r="D263" s="384"/>
    </row>
    <row r="264" ht="24.95" customHeight="1" spans="1:4">
      <c r="A264" s="383" t="s">
        <v>278</v>
      </c>
      <c r="B264" s="382"/>
      <c r="C264" s="382"/>
      <c r="D264" s="384"/>
    </row>
    <row r="265" ht="24.95" customHeight="1" spans="1:4">
      <c r="A265" s="379" t="s">
        <v>279</v>
      </c>
      <c r="B265" s="386"/>
      <c r="C265" s="382"/>
      <c r="D265" s="381"/>
    </row>
    <row r="266" ht="24.95" customHeight="1" spans="1:4">
      <c r="A266" s="383" t="s">
        <v>280</v>
      </c>
      <c r="B266" s="382"/>
      <c r="C266" s="382"/>
      <c r="D266" s="384"/>
    </row>
    <row r="267" ht="24.95" customHeight="1" spans="1:4">
      <c r="A267" s="379" t="s">
        <v>264</v>
      </c>
      <c r="B267" s="386"/>
      <c r="C267" s="382"/>
      <c r="D267" s="381"/>
    </row>
    <row r="268" ht="24.95" customHeight="1" spans="1:4">
      <c r="A268" s="379" t="s">
        <v>81</v>
      </c>
      <c r="B268" s="386">
        <f>B269+B272+B283+B290+B298+B307+B323+B333+B343+B351+B357</f>
        <v>14237.878</v>
      </c>
      <c r="C268" s="382">
        <f>SUM(C269,C272,C283,C290,C298,C307,C323,C333,C343,C351)</f>
        <v>16488.0091</v>
      </c>
      <c r="D268" s="381">
        <f t="shared" ref="D268:D270" si="8">(C268-B268)/B268</f>
        <v>0.158038374819619</v>
      </c>
    </row>
    <row r="269" ht="24.95" customHeight="1" spans="1:4">
      <c r="A269" s="379" t="s">
        <v>281</v>
      </c>
      <c r="B269" s="386">
        <v>40</v>
      </c>
      <c r="C269" s="382"/>
      <c r="D269" s="381">
        <f t="shared" si="8"/>
        <v>-1</v>
      </c>
    </row>
    <row r="270" ht="24.95" customHeight="1" spans="1:4">
      <c r="A270" s="383" t="s">
        <v>282</v>
      </c>
      <c r="B270" s="382">
        <v>40</v>
      </c>
      <c r="C270" s="382"/>
      <c r="D270" s="384">
        <f t="shared" si="8"/>
        <v>-1</v>
      </c>
    </row>
    <row r="271" ht="24.95" customHeight="1" spans="1:4">
      <c r="A271" s="383" t="s">
        <v>283</v>
      </c>
      <c r="B271" s="382"/>
      <c r="C271" s="382"/>
      <c r="D271" s="384"/>
    </row>
    <row r="272" ht="24.95" customHeight="1" spans="1:4">
      <c r="A272" s="379" t="s">
        <v>284</v>
      </c>
      <c r="B272" s="386">
        <v>12968</v>
      </c>
      <c r="C272" s="382">
        <v>14910</v>
      </c>
      <c r="D272" s="381">
        <f t="shared" ref="D272:D277" si="9">(C272-B272)/B272</f>
        <v>0.149753238741518</v>
      </c>
    </row>
    <row r="273" ht="24.95" customHeight="1" spans="1:4">
      <c r="A273" s="383" t="s">
        <v>126</v>
      </c>
      <c r="B273" s="387">
        <v>11399.5297</v>
      </c>
      <c r="C273" s="382">
        <v>12836</v>
      </c>
      <c r="D273" s="384">
        <f t="shared" si="9"/>
        <v>0.126011365188162</v>
      </c>
    </row>
    <row r="274" ht="24.95" customHeight="1" spans="1:4">
      <c r="A274" s="383" t="s">
        <v>127</v>
      </c>
      <c r="B274" s="387"/>
      <c r="C274" s="382"/>
      <c r="D274" s="384"/>
    </row>
    <row r="275" ht="24.95" customHeight="1" spans="1:4">
      <c r="A275" s="383" t="s">
        <v>128</v>
      </c>
      <c r="B275" s="382"/>
      <c r="C275" s="382"/>
      <c r="D275" s="384"/>
    </row>
    <row r="276" ht="24.95" customHeight="1" spans="1:4">
      <c r="A276" s="383" t="s">
        <v>167</v>
      </c>
      <c r="B276" s="382">
        <v>10</v>
      </c>
      <c r="C276" s="382">
        <v>100</v>
      </c>
      <c r="D276" s="384">
        <f t="shared" si="9"/>
        <v>9</v>
      </c>
    </row>
    <row r="277" ht="24.95" customHeight="1" spans="1:4">
      <c r="A277" s="383" t="s">
        <v>285</v>
      </c>
      <c r="B277" s="382">
        <v>200</v>
      </c>
      <c r="C277" s="382">
        <v>170</v>
      </c>
      <c r="D277" s="384">
        <f t="shared" si="9"/>
        <v>-0.15</v>
      </c>
    </row>
    <row r="278" ht="24.95" customHeight="1" spans="1:4">
      <c r="A278" s="383" t="s">
        <v>286</v>
      </c>
      <c r="B278" s="382"/>
      <c r="C278" s="382"/>
      <c r="D278" s="384"/>
    </row>
    <row r="279" ht="24.95" customHeight="1" spans="1:4">
      <c r="A279" s="383" t="s">
        <v>287</v>
      </c>
      <c r="B279" s="382"/>
      <c r="C279" s="382"/>
      <c r="D279" s="384"/>
    </row>
    <row r="280" ht="24.95" customHeight="1" spans="1:4">
      <c r="A280" s="383" t="s">
        <v>288</v>
      </c>
      <c r="B280" s="382"/>
      <c r="C280" s="382"/>
      <c r="D280" s="384"/>
    </row>
    <row r="281" ht="24.95" customHeight="1" spans="1:4">
      <c r="A281" s="383" t="s">
        <v>135</v>
      </c>
      <c r="B281" s="382"/>
      <c r="C281" s="382"/>
      <c r="D281" s="384"/>
    </row>
    <row r="282" ht="24.95" customHeight="1" spans="1:4">
      <c r="A282" s="383" t="s">
        <v>289</v>
      </c>
      <c r="B282" s="382">
        <v>1358</v>
      </c>
      <c r="C282" s="382">
        <v>1804</v>
      </c>
      <c r="D282" s="384">
        <f>(C282-B282)/B282</f>
        <v>0.328424153166421</v>
      </c>
    </row>
    <row r="283" ht="24.95" customHeight="1" spans="1:4">
      <c r="A283" s="379" t="s">
        <v>290</v>
      </c>
      <c r="B283" s="386"/>
      <c r="C283" s="382"/>
      <c r="D283" s="381"/>
    </row>
    <row r="284" ht="24.95" customHeight="1" spans="1:4">
      <c r="A284" s="383" t="s">
        <v>126</v>
      </c>
      <c r="B284" s="382"/>
      <c r="C284" s="382"/>
      <c r="D284" s="384"/>
    </row>
    <row r="285" ht="24.95" customHeight="1" spans="1:4">
      <c r="A285" s="383" t="s">
        <v>127</v>
      </c>
      <c r="B285" s="382"/>
      <c r="C285" s="382"/>
      <c r="D285" s="384"/>
    </row>
    <row r="286" ht="24.95" customHeight="1" spans="1:4">
      <c r="A286" s="383" t="s">
        <v>128</v>
      </c>
      <c r="B286" s="387"/>
      <c r="C286" s="382"/>
      <c r="D286" s="384"/>
    </row>
    <row r="287" ht="24.95" customHeight="1" spans="1:4">
      <c r="A287" s="383" t="s">
        <v>291</v>
      </c>
      <c r="B287" s="382"/>
      <c r="C287" s="382"/>
      <c r="D287" s="384"/>
    </row>
    <row r="288" ht="24.95" customHeight="1" spans="1:4">
      <c r="A288" s="383" t="s">
        <v>135</v>
      </c>
      <c r="B288" s="382"/>
      <c r="C288" s="382"/>
      <c r="D288" s="384"/>
    </row>
    <row r="289" ht="24.95" customHeight="1" spans="1:4">
      <c r="A289" s="383" t="s">
        <v>292</v>
      </c>
      <c r="B289" s="382"/>
      <c r="C289" s="382"/>
      <c r="D289" s="384"/>
    </row>
    <row r="290" ht="24.95" customHeight="1" spans="1:4">
      <c r="A290" s="379" t="s">
        <v>293</v>
      </c>
      <c r="B290" s="388">
        <v>96.8921</v>
      </c>
      <c r="C290" s="382">
        <v>84</v>
      </c>
      <c r="D290" s="381">
        <f>(C290-B290)/B290</f>
        <v>-0.133056255360344</v>
      </c>
    </row>
    <row r="291" ht="24.95" customHeight="1" spans="1:4">
      <c r="A291" s="383" t="s">
        <v>126</v>
      </c>
      <c r="B291" s="388">
        <v>96.8921</v>
      </c>
      <c r="C291" s="382">
        <v>83.5114</v>
      </c>
      <c r="D291" s="384">
        <f>(C291-B291)/B291</f>
        <v>-0.138098978141665</v>
      </c>
    </row>
    <row r="292" ht="24.95" customHeight="1" spans="1:4">
      <c r="A292" s="383" t="s">
        <v>127</v>
      </c>
      <c r="B292" s="382"/>
      <c r="C292" s="382"/>
      <c r="D292" s="384"/>
    </row>
    <row r="293" ht="24.95" customHeight="1" spans="1:4">
      <c r="A293" s="383" t="s">
        <v>128</v>
      </c>
      <c r="B293" s="382"/>
      <c r="C293" s="382"/>
      <c r="D293" s="384"/>
    </row>
    <row r="294" ht="24.95" customHeight="1" spans="1:4">
      <c r="A294" s="383" t="s">
        <v>294</v>
      </c>
      <c r="B294" s="382"/>
      <c r="C294" s="382"/>
      <c r="D294" s="384"/>
    </row>
    <row r="295" ht="24.95" customHeight="1" spans="1:4">
      <c r="A295" s="383" t="s">
        <v>295</v>
      </c>
      <c r="B295" s="382"/>
      <c r="C295" s="382"/>
      <c r="D295" s="384"/>
    </row>
    <row r="296" ht="24.95" customHeight="1" spans="1:4">
      <c r="A296" s="383" t="s">
        <v>135</v>
      </c>
      <c r="B296" s="382"/>
      <c r="C296" s="382"/>
      <c r="D296" s="384"/>
    </row>
    <row r="297" ht="24.95" customHeight="1" spans="1:4">
      <c r="A297" s="383" t="s">
        <v>296</v>
      </c>
      <c r="B297" s="382"/>
      <c r="C297" s="382"/>
      <c r="D297" s="384"/>
    </row>
    <row r="298" ht="24.95" customHeight="1" spans="1:4">
      <c r="A298" s="379" t="s">
        <v>297</v>
      </c>
      <c r="B298" s="386">
        <v>366.9859</v>
      </c>
      <c r="C298" s="382">
        <v>458.4151</v>
      </c>
      <c r="D298" s="381">
        <f>(C298-B298)/B298</f>
        <v>0.249135457247812</v>
      </c>
    </row>
    <row r="299" ht="24.95" customHeight="1" spans="1:4">
      <c r="A299" s="383" t="s">
        <v>126</v>
      </c>
      <c r="B299" s="382">
        <v>366.9859</v>
      </c>
      <c r="C299" s="382">
        <v>458.4151</v>
      </c>
      <c r="D299" s="384">
        <f>(C299-B299)/B299</f>
        <v>0.249135457247812</v>
      </c>
    </row>
    <row r="300" ht="24.95" customHeight="1" spans="1:4">
      <c r="A300" s="383" t="s">
        <v>127</v>
      </c>
      <c r="B300" s="382"/>
      <c r="C300" s="382"/>
      <c r="D300" s="384"/>
    </row>
    <row r="301" ht="24.95" customHeight="1" spans="1:4">
      <c r="A301" s="383" t="s">
        <v>128</v>
      </c>
      <c r="B301" s="382"/>
      <c r="C301" s="382"/>
      <c r="D301" s="384"/>
    </row>
    <row r="302" ht="24.95" customHeight="1" spans="1:4">
      <c r="A302" s="383" t="s">
        <v>298</v>
      </c>
      <c r="B302" s="382"/>
      <c r="C302" s="382"/>
      <c r="D302" s="384"/>
    </row>
    <row r="303" ht="24.95" customHeight="1" spans="1:4">
      <c r="A303" s="383" t="s">
        <v>299</v>
      </c>
      <c r="B303" s="382"/>
      <c r="C303" s="382"/>
      <c r="D303" s="384"/>
    </row>
    <row r="304" ht="24.95" customHeight="1" spans="1:4">
      <c r="A304" s="383" t="s">
        <v>300</v>
      </c>
      <c r="B304" s="382"/>
      <c r="C304" s="382"/>
      <c r="D304" s="384"/>
    </row>
    <row r="305" ht="24.95" customHeight="1" spans="1:4">
      <c r="A305" s="383" t="s">
        <v>135</v>
      </c>
      <c r="B305" s="382"/>
      <c r="C305" s="382"/>
      <c r="D305" s="384"/>
    </row>
    <row r="306" ht="24.95" customHeight="1" spans="1:4">
      <c r="A306" s="383" t="s">
        <v>301</v>
      </c>
      <c r="B306" s="382"/>
      <c r="C306" s="382"/>
      <c r="D306" s="384"/>
    </row>
    <row r="307" ht="24.95" customHeight="1" spans="1:4">
      <c r="A307" s="379" t="s">
        <v>302</v>
      </c>
      <c r="B307" s="386">
        <v>766</v>
      </c>
      <c r="C307" s="382">
        <v>1035.594</v>
      </c>
      <c r="D307" s="381">
        <f t="shared" ref="D307:D311" si="10">(C307-B307)/B307</f>
        <v>0.351950391644909</v>
      </c>
    </row>
    <row r="308" ht="24.95" customHeight="1" spans="1:4">
      <c r="A308" s="383" t="s">
        <v>126</v>
      </c>
      <c r="B308" s="388">
        <v>685.6606</v>
      </c>
      <c r="C308" s="382">
        <v>799.874</v>
      </c>
      <c r="D308" s="384">
        <f t="shared" si="10"/>
        <v>0.166574249708967</v>
      </c>
    </row>
    <row r="309" ht="24.95" customHeight="1" spans="1:4">
      <c r="A309" s="383" t="s">
        <v>127</v>
      </c>
      <c r="B309" s="382"/>
      <c r="C309" s="382"/>
      <c r="D309" s="384"/>
    </row>
    <row r="310" ht="24.95" customHeight="1" spans="1:4">
      <c r="A310" s="383" t="s">
        <v>128</v>
      </c>
      <c r="B310" s="382"/>
      <c r="C310" s="382"/>
      <c r="D310" s="384"/>
    </row>
    <row r="311" ht="24.95" customHeight="1" spans="1:4">
      <c r="A311" s="383" t="s">
        <v>303</v>
      </c>
      <c r="B311" s="382">
        <v>80</v>
      </c>
      <c r="C311" s="382">
        <v>175</v>
      </c>
      <c r="D311" s="384">
        <f t="shared" si="10"/>
        <v>1.1875</v>
      </c>
    </row>
    <row r="312" ht="24.95" customHeight="1" spans="1:4">
      <c r="A312" s="383" t="s">
        <v>304</v>
      </c>
      <c r="B312" s="382"/>
      <c r="C312" s="382"/>
      <c r="D312" s="384"/>
    </row>
    <row r="313" ht="24.95" customHeight="1" spans="1:4">
      <c r="A313" s="383" t="s">
        <v>305</v>
      </c>
      <c r="B313" s="382"/>
      <c r="C313" s="382"/>
      <c r="D313" s="384"/>
    </row>
    <row r="314" ht="24.95" customHeight="1" spans="1:4">
      <c r="A314" s="383" t="s">
        <v>306</v>
      </c>
      <c r="B314" s="382"/>
      <c r="C314" s="382"/>
      <c r="D314" s="384"/>
    </row>
    <row r="315" ht="24.95" customHeight="1" spans="1:4">
      <c r="A315" s="383" t="s">
        <v>307</v>
      </c>
      <c r="B315" s="387"/>
      <c r="C315" s="382"/>
      <c r="D315" s="384"/>
    </row>
    <row r="316" ht="24.95" customHeight="1" spans="1:4">
      <c r="A316" s="383" t="s">
        <v>308</v>
      </c>
      <c r="B316" s="382"/>
      <c r="C316" s="382"/>
      <c r="D316" s="384"/>
    </row>
    <row r="317" ht="24.95" customHeight="1" spans="1:4">
      <c r="A317" s="383" t="s">
        <v>309</v>
      </c>
      <c r="B317" s="382"/>
      <c r="C317" s="382">
        <v>60.72</v>
      </c>
      <c r="D317" s="384"/>
    </row>
    <row r="318" ht="24.95" customHeight="1" spans="1:4">
      <c r="A318" s="383" t="s">
        <v>310</v>
      </c>
      <c r="B318" s="382"/>
      <c r="C318" s="382"/>
      <c r="D318" s="384"/>
    </row>
    <row r="319" ht="24.95" customHeight="1" spans="1:4">
      <c r="A319" s="383" t="s">
        <v>311</v>
      </c>
      <c r="B319" s="382"/>
      <c r="C319" s="382"/>
      <c r="D319" s="384"/>
    </row>
    <row r="320" ht="24.95" customHeight="1" spans="1:4">
      <c r="A320" s="383" t="s">
        <v>167</v>
      </c>
      <c r="B320" s="382"/>
      <c r="C320" s="382"/>
      <c r="D320" s="384"/>
    </row>
    <row r="321" ht="24.95" customHeight="1" spans="1:4">
      <c r="A321" s="383" t="s">
        <v>135</v>
      </c>
      <c r="B321" s="382"/>
      <c r="C321" s="382"/>
      <c r="D321" s="384"/>
    </row>
    <row r="322" ht="24.95" customHeight="1" spans="1:4">
      <c r="A322" s="383" t="s">
        <v>312</v>
      </c>
      <c r="B322" s="382"/>
      <c r="C322" s="382"/>
      <c r="D322" s="384"/>
    </row>
    <row r="323" ht="24.95" customHeight="1" spans="1:4">
      <c r="A323" s="379" t="s">
        <v>313</v>
      </c>
      <c r="B323" s="386"/>
      <c r="C323" s="382"/>
      <c r="D323" s="381"/>
    </row>
    <row r="324" ht="24.95" customHeight="1" spans="1:4">
      <c r="A324" s="383" t="s">
        <v>126</v>
      </c>
      <c r="B324" s="382"/>
      <c r="C324" s="382"/>
      <c r="D324" s="384"/>
    </row>
    <row r="325" ht="24.95" customHeight="1" spans="1:4">
      <c r="A325" s="383" t="s">
        <v>127</v>
      </c>
      <c r="B325" s="382"/>
      <c r="C325" s="382"/>
      <c r="D325" s="384"/>
    </row>
    <row r="326" ht="24.95" customHeight="1" spans="1:4">
      <c r="A326" s="383" t="s">
        <v>128</v>
      </c>
      <c r="B326" s="382"/>
      <c r="C326" s="382"/>
      <c r="D326" s="384"/>
    </row>
    <row r="327" ht="24.95" customHeight="1" spans="1:4">
      <c r="A327" s="383" t="s">
        <v>314</v>
      </c>
      <c r="B327" s="387"/>
      <c r="C327" s="382"/>
      <c r="D327" s="384"/>
    </row>
    <row r="328" ht="24.95" customHeight="1" spans="1:4">
      <c r="A328" s="383" t="s">
        <v>315</v>
      </c>
      <c r="B328" s="382"/>
      <c r="C328" s="382"/>
      <c r="D328" s="384"/>
    </row>
    <row r="329" ht="24.95" customHeight="1" spans="1:4">
      <c r="A329" s="383" t="s">
        <v>316</v>
      </c>
      <c r="B329" s="382"/>
      <c r="C329" s="382"/>
      <c r="D329" s="384"/>
    </row>
    <row r="330" ht="24.95" customHeight="1" spans="1:4">
      <c r="A330" s="383" t="s">
        <v>167</v>
      </c>
      <c r="B330" s="382"/>
      <c r="C330" s="382"/>
      <c r="D330" s="384"/>
    </row>
    <row r="331" ht="24.95" customHeight="1" spans="1:4">
      <c r="A331" s="383" t="s">
        <v>135</v>
      </c>
      <c r="B331" s="382"/>
      <c r="C331" s="382"/>
      <c r="D331" s="384"/>
    </row>
    <row r="332" ht="24.95" customHeight="1" spans="1:4">
      <c r="A332" s="383" t="s">
        <v>317</v>
      </c>
      <c r="B332" s="382"/>
      <c r="C332" s="382"/>
      <c r="D332" s="384"/>
    </row>
    <row r="333" ht="24.95" customHeight="1" spans="1:4">
      <c r="A333" s="379" t="s">
        <v>318</v>
      </c>
      <c r="B333" s="386"/>
      <c r="C333" s="382"/>
      <c r="D333" s="381"/>
    </row>
    <row r="334" ht="24.95" customHeight="1" spans="1:4">
      <c r="A334" s="383" t="s">
        <v>126</v>
      </c>
      <c r="B334" s="382"/>
      <c r="C334" s="382"/>
      <c r="D334" s="384"/>
    </row>
    <row r="335" ht="24.95" customHeight="1" spans="1:4">
      <c r="A335" s="383" t="s">
        <v>127</v>
      </c>
      <c r="B335" s="382"/>
      <c r="C335" s="382"/>
      <c r="D335" s="384"/>
    </row>
    <row r="336" ht="24.95" customHeight="1" spans="1:4">
      <c r="A336" s="383" t="s">
        <v>128</v>
      </c>
      <c r="B336" s="382"/>
      <c r="C336" s="382"/>
      <c r="D336" s="384"/>
    </row>
    <row r="337" ht="24.95" customHeight="1" spans="1:4">
      <c r="A337" s="383" t="s">
        <v>319</v>
      </c>
      <c r="B337" s="387"/>
      <c r="C337" s="382"/>
      <c r="D337" s="384"/>
    </row>
    <row r="338" ht="24.95" customHeight="1" spans="1:4">
      <c r="A338" s="383" t="s">
        <v>320</v>
      </c>
      <c r="B338" s="382"/>
      <c r="C338" s="382"/>
      <c r="D338" s="384"/>
    </row>
    <row r="339" ht="24.95" customHeight="1" spans="1:4">
      <c r="A339" s="383" t="s">
        <v>321</v>
      </c>
      <c r="B339" s="382"/>
      <c r="C339" s="382"/>
      <c r="D339" s="384"/>
    </row>
    <row r="340" ht="24.95" customHeight="1" spans="1:4">
      <c r="A340" s="383" t="s">
        <v>167</v>
      </c>
      <c r="B340" s="382"/>
      <c r="C340" s="382"/>
      <c r="D340" s="384"/>
    </row>
    <row r="341" ht="24.95" customHeight="1" spans="1:4">
      <c r="A341" s="383" t="s">
        <v>135</v>
      </c>
      <c r="B341" s="382"/>
      <c r="C341" s="382"/>
      <c r="D341" s="384"/>
    </row>
    <row r="342" ht="24.95" customHeight="1" spans="1:4">
      <c r="A342" s="383" t="s">
        <v>322</v>
      </c>
      <c r="B342" s="382"/>
      <c r="C342" s="382"/>
      <c r="D342" s="384"/>
    </row>
    <row r="343" ht="24.95" customHeight="1" spans="1:4">
      <c r="A343" s="379" t="s">
        <v>323</v>
      </c>
      <c r="B343" s="386"/>
      <c r="C343" s="382"/>
      <c r="D343" s="381"/>
    </row>
    <row r="344" ht="24.95" customHeight="1" spans="1:4">
      <c r="A344" s="383" t="s">
        <v>126</v>
      </c>
      <c r="B344" s="382"/>
      <c r="C344" s="382"/>
      <c r="D344" s="384"/>
    </row>
    <row r="345" ht="24.95" customHeight="1" spans="1:4">
      <c r="A345" s="383" t="s">
        <v>127</v>
      </c>
      <c r="B345" s="382"/>
      <c r="C345" s="382"/>
      <c r="D345" s="384"/>
    </row>
    <row r="346" ht="24.95" customHeight="1" spans="1:4">
      <c r="A346" s="383" t="s">
        <v>128</v>
      </c>
      <c r="B346" s="382"/>
      <c r="C346" s="382"/>
      <c r="D346" s="384"/>
    </row>
    <row r="347" ht="24.95" customHeight="1" spans="1:4">
      <c r="A347" s="383" t="s">
        <v>324</v>
      </c>
      <c r="B347" s="382"/>
      <c r="C347" s="382"/>
      <c r="D347" s="384"/>
    </row>
    <row r="348" ht="24.95" customHeight="1" spans="1:4">
      <c r="A348" s="383" t="s">
        <v>325</v>
      </c>
      <c r="B348" s="382"/>
      <c r="C348" s="382"/>
      <c r="D348" s="384"/>
    </row>
    <row r="349" ht="24.95" customHeight="1" spans="1:4">
      <c r="A349" s="383" t="s">
        <v>135</v>
      </c>
      <c r="B349" s="382"/>
      <c r="C349" s="382"/>
      <c r="D349" s="384"/>
    </row>
    <row r="350" ht="24.95" customHeight="1" spans="1:4">
      <c r="A350" s="383" t="s">
        <v>326</v>
      </c>
      <c r="B350" s="382"/>
      <c r="C350" s="382"/>
      <c r="D350" s="384"/>
    </row>
    <row r="351" ht="24.95" customHeight="1" spans="1:4">
      <c r="A351" s="379" t="s">
        <v>327</v>
      </c>
      <c r="B351" s="380"/>
      <c r="C351" s="382"/>
      <c r="D351" s="381"/>
    </row>
    <row r="352" ht="24.95" customHeight="1" spans="1:4">
      <c r="A352" s="383" t="s">
        <v>126</v>
      </c>
      <c r="B352" s="382"/>
      <c r="C352" s="382"/>
      <c r="D352" s="384"/>
    </row>
    <row r="353" ht="24.95" customHeight="1" spans="1:4">
      <c r="A353" s="383" t="s">
        <v>127</v>
      </c>
      <c r="B353" s="382"/>
      <c r="C353" s="382"/>
      <c r="D353" s="384"/>
    </row>
    <row r="354" ht="24.95" customHeight="1" spans="1:4">
      <c r="A354" s="383" t="s">
        <v>167</v>
      </c>
      <c r="B354" s="382"/>
      <c r="C354" s="382"/>
      <c r="D354" s="384"/>
    </row>
    <row r="355" ht="24.95" customHeight="1" spans="1:4">
      <c r="A355" s="383" t="s">
        <v>328</v>
      </c>
      <c r="B355" s="382"/>
      <c r="C355" s="382"/>
      <c r="D355" s="384"/>
    </row>
    <row r="356" ht="24.95" customHeight="1" spans="1:4">
      <c r="A356" s="383" t="s">
        <v>329</v>
      </c>
      <c r="B356" s="382"/>
      <c r="C356" s="382"/>
      <c r="D356" s="384"/>
    </row>
    <row r="357" ht="24.95" customHeight="1" spans="1:4">
      <c r="A357" s="379" t="s">
        <v>330</v>
      </c>
      <c r="B357" s="386"/>
      <c r="C357" s="382"/>
      <c r="D357" s="381"/>
    </row>
    <row r="358" ht="24.95" customHeight="1" spans="1:4">
      <c r="A358" s="383" t="s">
        <v>331</v>
      </c>
      <c r="B358" s="382"/>
      <c r="C358" s="382"/>
      <c r="D358" s="384"/>
    </row>
    <row r="359" ht="24.95" customHeight="1" spans="1:4">
      <c r="A359" s="379" t="s">
        <v>264</v>
      </c>
      <c r="B359" s="386"/>
      <c r="C359" s="382"/>
      <c r="D359" s="381"/>
    </row>
    <row r="360" ht="24.95" customHeight="1" spans="1:4">
      <c r="A360" s="379" t="s">
        <v>332</v>
      </c>
      <c r="B360" s="386"/>
      <c r="C360" s="382"/>
      <c r="D360" s="381"/>
    </row>
    <row r="361" ht="24.95" customHeight="1" spans="1:4">
      <c r="A361" s="379" t="s">
        <v>82</v>
      </c>
      <c r="B361" s="386">
        <f>B362+B367+B376+B382+B388+B392+B396+B400+B406+B413</f>
        <v>56457</v>
      </c>
      <c r="C361" s="382">
        <f>SUM(C362,C367,C376,C382,C388,C392,C396,C400,C406,C413)</f>
        <v>59493.2691</v>
      </c>
      <c r="D361" s="381">
        <f t="shared" ref="D361:D363" si="11">(C361-B361)/B361</f>
        <v>0.0537802061746107</v>
      </c>
    </row>
    <row r="362" ht="24.95" customHeight="1" spans="1:4">
      <c r="A362" s="379" t="s">
        <v>333</v>
      </c>
      <c r="B362" s="380">
        <v>2050</v>
      </c>
      <c r="C362" s="382">
        <v>1825.2691</v>
      </c>
      <c r="D362" s="381">
        <f t="shared" si="11"/>
        <v>-0.109624829268293</v>
      </c>
    </row>
    <row r="363" ht="24.95" customHeight="1" spans="1:4">
      <c r="A363" s="383" t="s">
        <v>126</v>
      </c>
      <c r="B363" s="382">
        <v>280.66</v>
      </c>
      <c r="C363" s="382">
        <v>316.3731</v>
      </c>
      <c r="D363" s="384">
        <f t="shared" si="11"/>
        <v>0.127246846718449</v>
      </c>
    </row>
    <row r="364" ht="24.95" customHeight="1" spans="1:4">
      <c r="A364" s="383" t="s">
        <v>127</v>
      </c>
      <c r="B364" s="382"/>
      <c r="C364" s="382"/>
      <c r="D364" s="384"/>
    </row>
    <row r="365" ht="24.95" customHeight="1" spans="1:4">
      <c r="A365" s="383" t="s">
        <v>128</v>
      </c>
      <c r="B365" s="382"/>
      <c r="C365" s="382"/>
      <c r="D365" s="384"/>
    </row>
    <row r="366" ht="24.95" customHeight="1" spans="1:4">
      <c r="A366" s="383" t="s">
        <v>334</v>
      </c>
      <c r="B366" s="382">
        <v>1769.024</v>
      </c>
      <c r="C366" s="382">
        <v>1508.896</v>
      </c>
      <c r="D366" s="384">
        <f t="shared" ref="D366:D371" si="12">(C366-B366)/B366</f>
        <v>-0.147046054773706</v>
      </c>
    </row>
    <row r="367" ht="24.95" customHeight="1" spans="1:4">
      <c r="A367" s="379" t="s">
        <v>335</v>
      </c>
      <c r="B367" s="386">
        <v>47805</v>
      </c>
      <c r="C367" s="382">
        <v>50308</v>
      </c>
      <c r="D367" s="381">
        <f t="shared" si="12"/>
        <v>0.0523585399016839</v>
      </c>
    </row>
    <row r="368" ht="24.95" customHeight="1" spans="1:4">
      <c r="A368" s="383" t="s">
        <v>336</v>
      </c>
      <c r="B368" s="382">
        <v>960.2951</v>
      </c>
      <c r="C368" s="382">
        <v>1097</v>
      </c>
      <c r="D368" s="384">
        <f t="shared" si="12"/>
        <v>0.142357177496792</v>
      </c>
    </row>
    <row r="369" ht="24.95" customHeight="1" spans="1:4">
      <c r="A369" s="383" t="s">
        <v>337</v>
      </c>
      <c r="B369" s="382">
        <v>25240</v>
      </c>
      <c r="C369" s="382">
        <v>25789</v>
      </c>
      <c r="D369" s="384">
        <f t="shared" si="12"/>
        <v>0.0217511885895404</v>
      </c>
    </row>
    <row r="370" ht="24.95" customHeight="1" spans="1:4">
      <c r="A370" s="383" t="s">
        <v>338</v>
      </c>
      <c r="B370" s="382">
        <v>14587</v>
      </c>
      <c r="C370" s="382">
        <v>15699</v>
      </c>
      <c r="D370" s="384">
        <f t="shared" si="12"/>
        <v>0.076232261602797</v>
      </c>
    </row>
    <row r="371" ht="24.95" customHeight="1" spans="1:4">
      <c r="A371" s="383" t="s">
        <v>339</v>
      </c>
      <c r="B371" s="387">
        <v>7018</v>
      </c>
      <c r="C371" s="382">
        <v>7493</v>
      </c>
      <c r="D371" s="384">
        <f t="shared" si="12"/>
        <v>0.0676831005984611</v>
      </c>
    </row>
    <row r="372" ht="24.95" customHeight="1" spans="1:4">
      <c r="A372" s="383" t="s">
        <v>340</v>
      </c>
      <c r="B372" s="382"/>
      <c r="C372" s="382"/>
      <c r="D372" s="384"/>
    </row>
    <row r="373" ht="24.95" customHeight="1" spans="1:4">
      <c r="A373" s="383" t="s">
        <v>341</v>
      </c>
      <c r="B373" s="382"/>
      <c r="C373" s="382"/>
      <c r="D373" s="384"/>
    </row>
    <row r="374" ht="24.95" customHeight="1" spans="1:4">
      <c r="A374" s="383" t="s">
        <v>342</v>
      </c>
      <c r="B374" s="382"/>
      <c r="C374" s="382"/>
      <c r="D374" s="384"/>
    </row>
    <row r="375" ht="24.95" customHeight="1" spans="1:4">
      <c r="A375" s="383" t="s">
        <v>343</v>
      </c>
      <c r="B375" s="382"/>
      <c r="C375" s="382">
        <v>230</v>
      </c>
      <c r="D375" s="384"/>
    </row>
    <row r="376" ht="24.95" customHeight="1" spans="1:4">
      <c r="A376" s="379" t="s">
        <v>344</v>
      </c>
      <c r="B376" s="382">
        <v>3532</v>
      </c>
      <c r="C376" s="382">
        <v>4098</v>
      </c>
      <c r="D376" s="381">
        <f t="shared" ref="D376:D381" si="13">(C376-B376)/B376</f>
        <v>0.160249150622877</v>
      </c>
    </row>
    <row r="377" ht="24.95" customHeight="1" spans="1:4">
      <c r="A377" s="383" t="s">
        <v>345</v>
      </c>
      <c r="B377" s="382"/>
      <c r="C377" s="382"/>
      <c r="D377" s="384"/>
    </row>
    <row r="378" ht="24.95" customHeight="1" spans="1:4">
      <c r="A378" s="383" t="s">
        <v>346</v>
      </c>
      <c r="B378" s="382"/>
      <c r="C378" s="382">
        <v>1598</v>
      </c>
      <c r="D378" s="384"/>
    </row>
    <row r="379" ht="24.95" customHeight="1" spans="1:4">
      <c r="A379" s="383" t="s">
        <v>347</v>
      </c>
      <c r="B379" s="387"/>
      <c r="C379" s="382"/>
      <c r="D379" s="384"/>
    </row>
    <row r="380" ht="24.95" customHeight="1" spans="1:4">
      <c r="A380" s="383" t="s">
        <v>348</v>
      </c>
      <c r="B380" s="382">
        <v>1532</v>
      </c>
      <c r="C380" s="382"/>
      <c r="D380" s="384">
        <f t="shared" si="13"/>
        <v>-1</v>
      </c>
    </row>
    <row r="381" ht="24.95" customHeight="1" spans="1:4">
      <c r="A381" s="383" t="s">
        <v>349</v>
      </c>
      <c r="B381" s="382">
        <v>2000</v>
      </c>
      <c r="C381" s="382">
        <v>2500</v>
      </c>
      <c r="D381" s="384">
        <f t="shared" si="13"/>
        <v>0.25</v>
      </c>
    </row>
    <row r="382" ht="24.95" customHeight="1" spans="1:4">
      <c r="A382" s="379" t="s">
        <v>350</v>
      </c>
      <c r="B382" s="386"/>
      <c r="C382" s="382"/>
      <c r="D382" s="381"/>
    </row>
    <row r="383" ht="24.95" customHeight="1" spans="1:4">
      <c r="A383" s="383" t="s">
        <v>351</v>
      </c>
      <c r="B383" s="382"/>
      <c r="C383" s="382"/>
      <c r="D383" s="384"/>
    </row>
    <row r="384" ht="24.95" customHeight="1" spans="1:4">
      <c r="A384" s="383" t="s">
        <v>352</v>
      </c>
      <c r="B384" s="382"/>
      <c r="C384" s="382"/>
      <c r="D384" s="384"/>
    </row>
    <row r="385" ht="24.95" customHeight="1" spans="1:4">
      <c r="A385" s="383" t="s">
        <v>353</v>
      </c>
      <c r="B385" s="382"/>
      <c r="C385" s="382"/>
      <c r="D385" s="384"/>
    </row>
    <row r="386" ht="24.95" customHeight="1" spans="1:4">
      <c r="A386" s="383" t="s">
        <v>354</v>
      </c>
      <c r="B386" s="387"/>
      <c r="C386" s="382"/>
      <c r="D386" s="384"/>
    </row>
    <row r="387" ht="24.95" customHeight="1" spans="1:4">
      <c r="A387" s="383" t="s">
        <v>355</v>
      </c>
      <c r="B387" s="382"/>
      <c r="C387" s="382"/>
      <c r="D387" s="384"/>
    </row>
    <row r="388" ht="24.95" customHeight="1" spans="1:4">
      <c r="A388" s="379" t="s">
        <v>356</v>
      </c>
      <c r="B388" s="386"/>
      <c r="C388" s="382"/>
      <c r="D388" s="381"/>
    </row>
    <row r="389" ht="24.95" customHeight="1" spans="1:4">
      <c r="A389" s="383" t="s">
        <v>357</v>
      </c>
      <c r="B389" s="382"/>
      <c r="C389" s="382"/>
      <c r="D389" s="384"/>
    </row>
    <row r="390" ht="24.95" customHeight="1" spans="1:4">
      <c r="A390" s="383" t="s">
        <v>358</v>
      </c>
      <c r="B390" s="382"/>
      <c r="C390" s="382"/>
      <c r="D390" s="384"/>
    </row>
    <row r="391" ht="24.95" customHeight="1" spans="1:4">
      <c r="A391" s="383" t="s">
        <v>359</v>
      </c>
      <c r="B391" s="382"/>
      <c r="C391" s="382"/>
      <c r="D391" s="384"/>
    </row>
    <row r="392" ht="24.95" customHeight="1" spans="1:4">
      <c r="A392" s="379" t="s">
        <v>360</v>
      </c>
      <c r="B392" s="386"/>
      <c r="C392" s="382"/>
      <c r="D392" s="381"/>
    </row>
    <row r="393" ht="24.95" customHeight="1" spans="1:4">
      <c r="A393" s="383" t="s">
        <v>361</v>
      </c>
      <c r="B393" s="382"/>
      <c r="C393" s="382"/>
      <c r="D393" s="384"/>
    </row>
    <row r="394" ht="24.95" customHeight="1" spans="1:4">
      <c r="A394" s="383" t="s">
        <v>362</v>
      </c>
      <c r="B394" s="382"/>
      <c r="C394" s="382"/>
      <c r="D394" s="384"/>
    </row>
    <row r="395" ht="24.95" customHeight="1" spans="1:4">
      <c r="A395" s="383" t="s">
        <v>363</v>
      </c>
      <c r="B395" s="382"/>
      <c r="C395" s="382"/>
      <c r="D395" s="384"/>
    </row>
    <row r="396" ht="24.95" customHeight="1" spans="1:4">
      <c r="A396" s="379" t="s">
        <v>364</v>
      </c>
      <c r="B396" s="380"/>
      <c r="C396" s="382"/>
      <c r="D396" s="381"/>
    </row>
    <row r="397" ht="24.95" customHeight="1" spans="1:4">
      <c r="A397" s="383" t="s">
        <v>365</v>
      </c>
      <c r="B397" s="387"/>
      <c r="C397" s="382"/>
      <c r="D397" s="384"/>
    </row>
    <row r="398" ht="24.95" customHeight="1" spans="1:4">
      <c r="A398" s="383" t="s">
        <v>366</v>
      </c>
      <c r="B398" s="382"/>
      <c r="C398" s="382"/>
      <c r="D398" s="384"/>
    </row>
    <row r="399" ht="24.95" customHeight="1" spans="1:4">
      <c r="A399" s="383" t="s">
        <v>367</v>
      </c>
      <c r="B399" s="382"/>
      <c r="C399" s="382"/>
      <c r="D399" s="384"/>
    </row>
    <row r="400" ht="24.95" customHeight="1" spans="1:4">
      <c r="A400" s="379" t="s">
        <v>368</v>
      </c>
      <c r="B400" s="386">
        <v>1570</v>
      </c>
      <c r="C400" s="382">
        <v>1642</v>
      </c>
      <c r="D400" s="381">
        <f t="shared" ref="D400:D402" si="14">(C400-B400)/B400</f>
        <v>0.045859872611465</v>
      </c>
    </row>
    <row r="401" ht="24.95" customHeight="1" spans="1:4">
      <c r="A401" s="383" t="s">
        <v>369</v>
      </c>
      <c r="B401" s="382">
        <v>1239.6203</v>
      </c>
      <c r="C401" s="382">
        <v>1275.6461</v>
      </c>
      <c r="D401" s="384">
        <f t="shared" si="14"/>
        <v>0.0290619635706191</v>
      </c>
    </row>
    <row r="402" ht="24.95" customHeight="1" spans="1:4">
      <c r="A402" s="383" t="s">
        <v>370</v>
      </c>
      <c r="B402" s="387">
        <v>330.703</v>
      </c>
      <c r="C402" s="382">
        <v>366.071</v>
      </c>
      <c r="D402" s="384">
        <f t="shared" si="14"/>
        <v>0.106947926084735</v>
      </c>
    </row>
    <row r="403" ht="24.95" customHeight="1" spans="1:4">
      <c r="A403" s="383" t="s">
        <v>371</v>
      </c>
      <c r="B403" s="382"/>
      <c r="C403" s="382"/>
      <c r="D403" s="384"/>
    </row>
    <row r="404" ht="24.95" customHeight="1" spans="1:4">
      <c r="A404" s="383" t="s">
        <v>372</v>
      </c>
      <c r="B404" s="382"/>
      <c r="C404" s="382"/>
      <c r="D404" s="384"/>
    </row>
    <row r="405" ht="24.95" customHeight="1" spans="1:4">
      <c r="A405" s="383" t="s">
        <v>373</v>
      </c>
      <c r="B405" s="382"/>
      <c r="C405" s="382"/>
      <c r="D405" s="384"/>
    </row>
    <row r="406" ht="24.95" customHeight="1" spans="1:4">
      <c r="A406" s="379" t="s">
        <v>374</v>
      </c>
      <c r="B406" s="386">
        <v>1500</v>
      </c>
      <c r="C406" s="382">
        <v>1620</v>
      </c>
      <c r="D406" s="381">
        <f>(C406-B406)/B406</f>
        <v>0.08</v>
      </c>
    </row>
    <row r="407" ht="24.95" customHeight="1" spans="1:4">
      <c r="A407" s="383" t="s">
        <v>375</v>
      </c>
      <c r="B407" s="382">
        <v>1500</v>
      </c>
      <c r="C407" s="382">
        <v>1620</v>
      </c>
      <c r="D407" s="384">
        <f>(C407-B407)/B407</f>
        <v>0.08</v>
      </c>
    </row>
    <row r="408" ht="24.95" customHeight="1" spans="1:4">
      <c r="A408" s="383" t="s">
        <v>376</v>
      </c>
      <c r="B408" s="382"/>
      <c r="C408" s="382"/>
      <c r="D408" s="384"/>
    </row>
    <row r="409" s="375" customFormat="1" ht="24.95" customHeight="1" spans="1:4">
      <c r="A409" s="383" t="s">
        <v>377</v>
      </c>
      <c r="B409" s="382"/>
      <c r="C409" s="382"/>
      <c r="D409" s="384"/>
    </row>
    <row r="410" ht="24.95" customHeight="1" spans="1:4">
      <c r="A410" s="383" t="s">
        <v>378</v>
      </c>
      <c r="B410" s="382"/>
      <c r="C410" s="382"/>
      <c r="D410" s="384"/>
    </row>
    <row r="411" ht="24.95" customHeight="1" spans="1:4">
      <c r="A411" s="383" t="s">
        <v>379</v>
      </c>
      <c r="B411" s="387"/>
      <c r="C411" s="382"/>
      <c r="D411" s="384"/>
    </row>
    <row r="412" s="375" customFormat="1" ht="24.95" customHeight="1" spans="1:4">
      <c r="A412" s="383" t="s">
        <v>380</v>
      </c>
      <c r="B412" s="382"/>
      <c r="C412" s="382"/>
      <c r="D412" s="384"/>
    </row>
    <row r="413" ht="24.95" customHeight="1" spans="1:4">
      <c r="A413" s="379" t="s">
        <v>381</v>
      </c>
      <c r="B413" s="386"/>
      <c r="C413" s="382"/>
      <c r="D413" s="381"/>
    </row>
    <row r="414" ht="24.95" customHeight="1" spans="1:4">
      <c r="A414" s="383" t="s">
        <v>382</v>
      </c>
      <c r="B414" s="382"/>
      <c r="C414" s="382"/>
      <c r="D414" s="384"/>
    </row>
    <row r="415" ht="24.95" customHeight="1" spans="1:4">
      <c r="A415" s="379" t="s">
        <v>264</v>
      </c>
      <c r="B415" s="386"/>
      <c r="C415" s="382"/>
      <c r="D415" s="381"/>
    </row>
    <row r="416" ht="42" customHeight="1" spans="1:4">
      <c r="A416" s="379" t="s">
        <v>383</v>
      </c>
      <c r="B416" s="386"/>
      <c r="C416" s="382"/>
      <c r="D416" s="381"/>
    </row>
    <row r="417" ht="24.95" customHeight="1" spans="1:4">
      <c r="A417" s="379" t="s">
        <v>83</v>
      </c>
      <c r="B417" s="386">
        <f>B418+B423+B431+B437+B441+B446+B451+B458+B462+B466</f>
        <v>2383</v>
      </c>
      <c r="C417" s="382">
        <f>SUM(C418,C423,C431,C437,C441,C446,C451,C458,C462,C466)</f>
        <v>1920.1118</v>
      </c>
      <c r="D417" s="381">
        <f t="shared" ref="D417:D419" si="15">(C417-B417)/B417</f>
        <v>-0.194245992446496</v>
      </c>
    </row>
    <row r="418" ht="24.95" customHeight="1" spans="1:4">
      <c r="A418" s="379" t="s">
        <v>384</v>
      </c>
      <c r="B418" s="386">
        <v>263</v>
      </c>
      <c r="C418" s="382">
        <v>382.1118</v>
      </c>
      <c r="D418" s="381">
        <f t="shared" si="15"/>
        <v>0.452896577946768</v>
      </c>
    </row>
    <row r="419" ht="24.95" customHeight="1" spans="1:4">
      <c r="A419" s="383" t="s">
        <v>126</v>
      </c>
      <c r="B419" s="382">
        <v>263</v>
      </c>
      <c r="C419" s="382">
        <v>382.1118</v>
      </c>
      <c r="D419" s="384">
        <f t="shared" si="15"/>
        <v>0.452896577946768</v>
      </c>
    </row>
    <row r="420" ht="24.95" customHeight="1" spans="1:4">
      <c r="A420" s="383" t="s">
        <v>127</v>
      </c>
      <c r="B420" s="382"/>
      <c r="C420" s="382"/>
      <c r="D420" s="384"/>
    </row>
    <row r="421" ht="24.95" customHeight="1" spans="1:4">
      <c r="A421" s="383" t="s">
        <v>128</v>
      </c>
      <c r="B421" s="387"/>
      <c r="C421" s="382"/>
      <c r="D421" s="384"/>
    </row>
    <row r="422" ht="24.95" customHeight="1" spans="1:4">
      <c r="A422" s="383" t="s">
        <v>385</v>
      </c>
      <c r="B422" s="382"/>
      <c r="C422" s="382"/>
      <c r="D422" s="384"/>
    </row>
    <row r="423" ht="24.95" customHeight="1" spans="1:4">
      <c r="A423" s="379" t="s">
        <v>386</v>
      </c>
      <c r="B423" s="386"/>
      <c r="C423" s="382"/>
      <c r="D423" s="381"/>
    </row>
    <row r="424" ht="24.95" customHeight="1" spans="1:4">
      <c r="A424" s="383" t="s">
        <v>387</v>
      </c>
      <c r="B424" s="382"/>
      <c r="C424" s="382"/>
      <c r="D424" s="384"/>
    </row>
    <row r="425" ht="24.95" customHeight="1" spans="1:4">
      <c r="A425" s="383" t="s">
        <v>388</v>
      </c>
      <c r="B425" s="382"/>
      <c r="C425" s="382"/>
      <c r="D425" s="384"/>
    </row>
    <row r="426" ht="24.95" customHeight="1" spans="1:4">
      <c r="A426" s="383" t="s">
        <v>389</v>
      </c>
      <c r="B426" s="387"/>
      <c r="C426" s="382"/>
      <c r="D426" s="384"/>
    </row>
    <row r="427" ht="24.95" customHeight="1" spans="1:4">
      <c r="A427" s="383" t="s">
        <v>390</v>
      </c>
      <c r="B427" s="382"/>
      <c r="C427" s="382"/>
      <c r="D427" s="384"/>
    </row>
    <row r="428" ht="24.95" customHeight="1" spans="1:4">
      <c r="A428" s="383" t="s">
        <v>391</v>
      </c>
      <c r="B428" s="382"/>
      <c r="C428" s="382"/>
      <c r="D428" s="384"/>
    </row>
    <row r="429" ht="24.95" customHeight="1" spans="1:4">
      <c r="A429" s="383" t="s">
        <v>392</v>
      </c>
      <c r="B429" s="382"/>
      <c r="C429" s="382"/>
      <c r="D429" s="384"/>
    </row>
    <row r="430" ht="24.95" customHeight="1" spans="1:4">
      <c r="A430" s="383" t="s">
        <v>393</v>
      </c>
      <c r="B430" s="387"/>
      <c r="C430" s="382"/>
      <c r="D430" s="384"/>
    </row>
    <row r="431" ht="24.95" customHeight="1" spans="1:4">
      <c r="A431" s="379" t="s">
        <v>394</v>
      </c>
      <c r="B431" s="386"/>
      <c r="C431" s="382"/>
      <c r="D431" s="381"/>
    </row>
    <row r="432" ht="24.95" customHeight="1" spans="1:4">
      <c r="A432" s="383" t="s">
        <v>387</v>
      </c>
      <c r="B432" s="382"/>
      <c r="C432" s="382"/>
      <c r="D432" s="384"/>
    </row>
    <row r="433" ht="24.95" customHeight="1" spans="1:4">
      <c r="A433" s="383" t="s">
        <v>395</v>
      </c>
      <c r="B433" s="382"/>
      <c r="C433" s="382"/>
      <c r="D433" s="384"/>
    </row>
    <row r="434" ht="24.95" customHeight="1" spans="1:4">
      <c r="A434" s="383" t="s">
        <v>396</v>
      </c>
      <c r="B434" s="387"/>
      <c r="C434" s="382"/>
      <c r="D434" s="384"/>
    </row>
    <row r="435" ht="24.95" customHeight="1" spans="1:4">
      <c r="A435" s="383" t="s">
        <v>397</v>
      </c>
      <c r="B435" s="382"/>
      <c r="C435" s="382"/>
      <c r="D435" s="384"/>
    </row>
    <row r="436" ht="24.95" customHeight="1" spans="1:4">
      <c r="A436" s="383" t="s">
        <v>398</v>
      </c>
      <c r="B436" s="382"/>
      <c r="C436" s="382"/>
      <c r="D436" s="384"/>
    </row>
    <row r="437" ht="24.95" customHeight="1" spans="1:4">
      <c r="A437" s="379" t="s">
        <v>399</v>
      </c>
      <c r="B437" s="386"/>
      <c r="C437" s="382"/>
      <c r="D437" s="381"/>
    </row>
    <row r="438" ht="24.95" customHeight="1" spans="1:4">
      <c r="A438" s="383" t="s">
        <v>387</v>
      </c>
      <c r="B438" s="387"/>
      <c r="C438" s="382"/>
      <c r="D438" s="384"/>
    </row>
    <row r="439" ht="24.95" customHeight="1" spans="1:4">
      <c r="A439" s="383" t="s">
        <v>400</v>
      </c>
      <c r="B439" s="382"/>
      <c r="C439" s="382"/>
      <c r="D439" s="384"/>
    </row>
    <row r="440" ht="24.95" customHeight="1" spans="1:4">
      <c r="A440" s="383" t="s">
        <v>401</v>
      </c>
      <c r="B440" s="382"/>
      <c r="C440" s="382"/>
      <c r="D440" s="384"/>
    </row>
    <row r="441" ht="24.95" customHeight="1" spans="1:4">
      <c r="A441" s="379" t="s">
        <v>402</v>
      </c>
      <c r="B441" s="386"/>
      <c r="C441" s="382"/>
      <c r="D441" s="381"/>
    </row>
    <row r="442" ht="24.95" customHeight="1" spans="1:4">
      <c r="A442" s="383" t="s">
        <v>387</v>
      </c>
      <c r="B442" s="387"/>
      <c r="C442" s="382"/>
      <c r="D442" s="384"/>
    </row>
    <row r="443" ht="24.95" customHeight="1" spans="1:4">
      <c r="A443" s="383" t="s">
        <v>403</v>
      </c>
      <c r="B443" s="382"/>
      <c r="C443" s="382"/>
      <c r="D443" s="384"/>
    </row>
    <row r="444" ht="24.95" customHeight="1" spans="1:4">
      <c r="A444" s="383" t="s">
        <v>404</v>
      </c>
      <c r="B444" s="382"/>
      <c r="C444" s="382"/>
      <c r="D444" s="384"/>
    </row>
    <row r="445" ht="24.95" customHeight="1" spans="1:4">
      <c r="A445" s="383" t="s">
        <v>405</v>
      </c>
      <c r="B445" s="382"/>
      <c r="C445" s="382"/>
      <c r="D445" s="384"/>
    </row>
    <row r="446" ht="24.95" customHeight="1" spans="1:4">
      <c r="A446" s="379" t="s">
        <v>406</v>
      </c>
      <c r="B446" s="386"/>
      <c r="C446" s="382"/>
      <c r="D446" s="381"/>
    </row>
    <row r="447" ht="24.95" customHeight="1" spans="1:4">
      <c r="A447" s="383" t="s">
        <v>407</v>
      </c>
      <c r="B447" s="382"/>
      <c r="C447" s="382"/>
      <c r="D447" s="384"/>
    </row>
    <row r="448" ht="24.95" customHeight="1" spans="1:4">
      <c r="A448" s="383" t="s">
        <v>408</v>
      </c>
      <c r="B448" s="382"/>
      <c r="C448" s="382"/>
      <c r="D448" s="384"/>
    </row>
    <row r="449" ht="24.95" customHeight="1" spans="1:4">
      <c r="A449" s="383" t="s">
        <v>409</v>
      </c>
      <c r="B449" s="382"/>
      <c r="C449" s="382"/>
      <c r="D449" s="384"/>
    </row>
    <row r="450" ht="24.95" customHeight="1" spans="1:4">
      <c r="A450" s="383" t="s">
        <v>410</v>
      </c>
      <c r="B450" s="387"/>
      <c r="C450" s="382"/>
      <c r="D450" s="384"/>
    </row>
    <row r="451" ht="24.95" customHeight="1" spans="1:4">
      <c r="A451" s="379" t="s">
        <v>411</v>
      </c>
      <c r="B451" s="380">
        <v>2120</v>
      </c>
      <c r="C451" s="382">
        <v>1538</v>
      </c>
      <c r="D451" s="381">
        <f>(C451-B451)/B451</f>
        <v>-0.274528301886792</v>
      </c>
    </row>
    <row r="452" ht="24.95" customHeight="1" spans="1:4">
      <c r="A452" s="383" t="s">
        <v>387</v>
      </c>
      <c r="B452" s="382">
        <v>153</v>
      </c>
      <c r="C452" s="382">
        <v>27.2206</v>
      </c>
      <c r="D452" s="384">
        <f>(C452-B452)/B452</f>
        <v>-0.822087581699346</v>
      </c>
    </row>
    <row r="453" ht="24.95" customHeight="1" spans="1:4">
      <c r="A453" s="383" t="s">
        <v>412</v>
      </c>
      <c r="B453" s="382"/>
      <c r="C453" s="382"/>
      <c r="D453" s="384"/>
    </row>
    <row r="454" ht="24.95" customHeight="1" spans="1:4">
      <c r="A454" s="383" t="s">
        <v>413</v>
      </c>
      <c r="B454" s="382"/>
      <c r="C454" s="382"/>
      <c r="D454" s="384"/>
    </row>
    <row r="455" ht="24.95" customHeight="1" spans="1:4">
      <c r="A455" s="383" t="s">
        <v>414</v>
      </c>
      <c r="B455" s="382"/>
      <c r="C455" s="382"/>
      <c r="D455" s="384"/>
    </row>
    <row r="456" ht="24.95" customHeight="1" spans="1:4">
      <c r="A456" s="383" t="s">
        <v>415</v>
      </c>
      <c r="B456" s="387"/>
      <c r="C456" s="382"/>
      <c r="D456" s="384"/>
    </row>
    <row r="457" ht="24.95" customHeight="1" spans="1:4">
      <c r="A457" s="383" t="s">
        <v>416</v>
      </c>
      <c r="B457" s="382">
        <v>1967</v>
      </c>
      <c r="C457" s="382">
        <v>1511</v>
      </c>
      <c r="D457" s="384">
        <f>(C457-B457)/B457</f>
        <v>-0.231825114387392</v>
      </c>
    </row>
    <row r="458" ht="24.95" customHeight="1" spans="1:4">
      <c r="A458" s="379" t="s">
        <v>417</v>
      </c>
      <c r="B458" s="386"/>
      <c r="C458" s="382"/>
      <c r="D458" s="381"/>
    </row>
    <row r="459" ht="24.95" customHeight="1" spans="1:4">
      <c r="A459" s="383" t="s">
        <v>418</v>
      </c>
      <c r="B459" s="382"/>
      <c r="C459" s="382"/>
      <c r="D459" s="384"/>
    </row>
    <row r="460" ht="24.95" customHeight="1" spans="1:4">
      <c r="A460" s="383" t="s">
        <v>419</v>
      </c>
      <c r="B460" s="382"/>
      <c r="C460" s="382"/>
      <c r="D460" s="384"/>
    </row>
    <row r="461" ht="24.95" customHeight="1" spans="1:4">
      <c r="A461" s="383" t="s">
        <v>420</v>
      </c>
      <c r="B461" s="382"/>
      <c r="C461" s="382"/>
      <c r="D461" s="384"/>
    </row>
    <row r="462" ht="24.95" customHeight="1" spans="1:4">
      <c r="A462" s="379" t="s">
        <v>421</v>
      </c>
      <c r="B462" s="386"/>
      <c r="C462" s="382"/>
      <c r="D462" s="381"/>
    </row>
    <row r="463" ht="24.95" customHeight="1" spans="1:4">
      <c r="A463" s="383" t="s">
        <v>422</v>
      </c>
      <c r="B463" s="382"/>
      <c r="C463" s="382"/>
      <c r="D463" s="384"/>
    </row>
    <row r="464" ht="24.95" customHeight="1" spans="1:4">
      <c r="A464" s="383" t="s">
        <v>423</v>
      </c>
      <c r="B464" s="382"/>
      <c r="C464" s="382"/>
      <c r="D464" s="384"/>
    </row>
    <row r="465" ht="24.95" customHeight="1" spans="1:4">
      <c r="A465" s="383" t="s">
        <v>424</v>
      </c>
      <c r="B465" s="382"/>
      <c r="C465" s="382"/>
      <c r="D465" s="384"/>
    </row>
    <row r="466" ht="24.95" customHeight="1" spans="1:4">
      <c r="A466" s="379" t="s">
        <v>425</v>
      </c>
      <c r="B466" s="380"/>
      <c r="C466" s="382"/>
      <c r="D466" s="381"/>
    </row>
    <row r="467" ht="24.95" customHeight="1" spans="1:4">
      <c r="A467" s="383" t="s">
        <v>426</v>
      </c>
      <c r="B467" s="382"/>
      <c r="C467" s="382"/>
      <c r="D467" s="384"/>
    </row>
    <row r="468" ht="24.95" customHeight="1" spans="1:4">
      <c r="A468" s="383" t="s">
        <v>427</v>
      </c>
      <c r="B468" s="382"/>
      <c r="C468" s="382"/>
      <c r="D468" s="384"/>
    </row>
    <row r="469" ht="24.95" customHeight="1" spans="1:4">
      <c r="A469" s="383" t="s">
        <v>428</v>
      </c>
      <c r="B469" s="382"/>
      <c r="C469" s="382"/>
      <c r="D469" s="384"/>
    </row>
    <row r="470" ht="24.95" customHeight="1" spans="1:4">
      <c r="A470" s="383" t="s">
        <v>429</v>
      </c>
      <c r="B470" s="382"/>
      <c r="C470" s="382"/>
      <c r="D470" s="384"/>
    </row>
    <row r="471" ht="24.95" customHeight="1" spans="1:4">
      <c r="A471" s="379" t="s">
        <v>264</v>
      </c>
      <c r="B471" s="386"/>
      <c r="C471" s="382"/>
      <c r="D471" s="381"/>
    </row>
    <row r="472" ht="24.95" customHeight="1" spans="1:4">
      <c r="A472" s="379" t="s">
        <v>84</v>
      </c>
      <c r="B472" s="386">
        <f>B473+B489+B497+B508+B517</f>
        <v>1416.5999</v>
      </c>
      <c r="C472" s="382">
        <f>SUM(C473,C489,C497,C508,C517)</f>
        <v>1531.4909</v>
      </c>
      <c r="D472" s="381">
        <f t="shared" ref="D472:D474" si="16">(C472-B472)/B472</f>
        <v>0.0811033517650256</v>
      </c>
    </row>
    <row r="473" ht="24.95" customHeight="1" spans="1:4">
      <c r="A473" s="379" t="s">
        <v>430</v>
      </c>
      <c r="B473" s="380">
        <v>1079</v>
      </c>
      <c r="C473" s="382">
        <v>1162</v>
      </c>
      <c r="D473" s="381">
        <f t="shared" si="16"/>
        <v>0.0769230769230769</v>
      </c>
    </row>
    <row r="474" ht="24.95" customHeight="1" spans="1:4">
      <c r="A474" s="383" t="s">
        <v>126</v>
      </c>
      <c r="B474" s="382">
        <v>456.5842</v>
      </c>
      <c r="C474" s="382">
        <v>492.2585</v>
      </c>
      <c r="D474" s="384">
        <f t="shared" si="16"/>
        <v>0.078133014677249</v>
      </c>
    </row>
    <row r="475" ht="24.95" customHeight="1" spans="1:4">
      <c r="A475" s="383" t="s">
        <v>127</v>
      </c>
      <c r="B475" s="382"/>
      <c r="C475" s="382"/>
      <c r="D475" s="384"/>
    </row>
    <row r="476" ht="24.95" customHeight="1" spans="1:4">
      <c r="A476" s="383" t="s">
        <v>128</v>
      </c>
      <c r="B476" s="382"/>
      <c r="C476" s="382"/>
      <c r="D476" s="384"/>
    </row>
    <row r="477" ht="24.95" customHeight="1" spans="1:4">
      <c r="A477" s="383" t="s">
        <v>431</v>
      </c>
      <c r="B477" s="382">
        <v>83.0286</v>
      </c>
      <c r="C477" s="382">
        <v>123.0217</v>
      </c>
      <c r="D477" s="384">
        <f>(C477-B477)/B477</f>
        <v>0.481678602312938</v>
      </c>
    </row>
    <row r="478" ht="24.95" customHeight="1" spans="1:4">
      <c r="A478" s="383" t="s">
        <v>432</v>
      </c>
      <c r="B478" s="382"/>
      <c r="C478" s="382"/>
      <c r="D478" s="384"/>
    </row>
    <row r="479" ht="24.95" customHeight="1" spans="1:4">
      <c r="A479" s="383" t="s">
        <v>433</v>
      </c>
      <c r="B479" s="387"/>
      <c r="C479" s="382"/>
      <c r="D479" s="384"/>
    </row>
    <row r="480" ht="24.95" customHeight="1" spans="1:4">
      <c r="A480" s="383" t="s">
        <v>434</v>
      </c>
      <c r="B480" s="382"/>
      <c r="C480" s="382"/>
      <c r="D480" s="384"/>
    </row>
    <row r="481" ht="24.95" customHeight="1" spans="1:4">
      <c r="A481" s="383" t="s">
        <v>435</v>
      </c>
      <c r="B481" s="382"/>
      <c r="C481" s="382"/>
      <c r="D481" s="384"/>
    </row>
    <row r="482" ht="24.95" customHeight="1" spans="1:4">
      <c r="A482" s="383" t="s">
        <v>436</v>
      </c>
      <c r="B482" s="382">
        <v>540</v>
      </c>
      <c r="C482" s="382">
        <v>547</v>
      </c>
      <c r="D482" s="384">
        <f>(C482-B482)/B482</f>
        <v>0.012962962962963</v>
      </c>
    </row>
    <row r="483" ht="24.95" customHeight="1" spans="1:4">
      <c r="A483" s="383" t="s">
        <v>437</v>
      </c>
      <c r="B483" s="382"/>
      <c r="C483" s="382"/>
      <c r="D483" s="384"/>
    </row>
    <row r="484" ht="24.95" customHeight="1" spans="1:4">
      <c r="A484" s="383" t="s">
        <v>438</v>
      </c>
      <c r="B484" s="387"/>
      <c r="C484" s="382"/>
      <c r="D484" s="384"/>
    </row>
    <row r="485" ht="24.95" customHeight="1" spans="1:4">
      <c r="A485" s="383" t="s">
        <v>439</v>
      </c>
      <c r="B485" s="382"/>
      <c r="C485" s="382"/>
      <c r="D485" s="384"/>
    </row>
    <row r="486" ht="24.95" customHeight="1" spans="1:4">
      <c r="A486" s="383" t="s">
        <v>440</v>
      </c>
      <c r="B486" s="382"/>
      <c r="C486" s="382"/>
      <c r="D486" s="384"/>
    </row>
    <row r="487" ht="24.95" customHeight="1" spans="1:4">
      <c r="A487" s="383" t="s">
        <v>441</v>
      </c>
      <c r="B487" s="382"/>
      <c r="C487" s="382"/>
      <c r="D487" s="384"/>
    </row>
    <row r="488" ht="24.95" customHeight="1" spans="1:4">
      <c r="A488" s="383" t="s">
        <v>442</v>
      </c>
      <c r="B488" s="382"/>
      <c r="C488" s="382"/>
      <c r="D488" s="384"/>
    </row>
    <row r="489" ht="24.95" customHeight="1" spans="1:4">
      <c r="A489" s="379" t="s">
        <v>443</v>
      </c>
      <c r="B489" s="380">
        <v>85.5999</v>
      </c>
      <c r="C489" s="382">
        <v>74.8176</v>
      </c>
      <c r="D489" s="381">
        <f>(C489-B489)/B489</f>
        <v>-0.125961595749528</v>
      </c>
    </row>
    <row r="490" ht="24.95" customHeight="1" spans="1:4">
      <c r="A490" s="383" t="s">
        <v>126</v>
      </c>
      <c r="B490" s="388">
        <v>85.5999</v>
      </c>
      <c r="C490" s="382">
        <v>74.8176</v>
      </c>
      <c r="D490" s="384">
        <f>(C490-B490)/B490</f>
        <v>-0.125961595749528</v>
      </c>
    </row>
    <row r="491" ht="24.95" customHeight="1" spans="1:4">
      <c r="A491" s="383" t="s">
        <v>127</v>
      </c>
      <c r="B491" s="382"/>
      <c r="C491" s="382"/>
      <c r="D491" s="384"/>
    </row>
    <row r="492" ht="24.95" customHeight="1" spans="1:4">
      <c r="A492" s="383" t="s">
        <v>128</v>
      </c>
      <c r="B492" s="382"/>
      <c r="C492" s="382"/>
      <c r="D492" s="384"/>
    </row>
    <row r="493" ht="24.95" customHeight="1" spans="1:4">
      <c r="A493" s="383" t="s">
        <v>444</v>
      </c>
      <c r="B493" s="382"/>
      <c r="C493" s="382"/>
      <c r="D493" s="384"/>
    </row>
    <row r="494" ht="24.95" customHeight="1" spans="1:4">
      <c r="A494" s="383" t="s">
        <v>445</v>
      </c>
      <c r="B494" s="382"/>
      <c r="C494" s="382"/>
      <c r="D494" s="384"/>
    </row>
    <row r="495" ht="24.95" customHeight="1" spans="1:4">
      <c r="A495" s="383" t="s">
        <v>446</v>
      </c>
      <c r="B495" s="382"/>
      <c r="C495" s="382"/>
      <c r="D495" s="384"/>
    </row>
    <row r="496" ht="24.95" customHeight="1" spans="1:4">
      <c r="A496" s="383" t="s">
        <v>447</v>
      </c>
      <c r="B496" s="387"/>
      <c r="C496" s="382"/>
      <c r="D496" s="384"/>
    </row>
    <row r="497" ht="24.95" customHeight="1" spans="1:4">
      <c r="A497" s="379" t="s">
        <v>448</v>
      </c>
      <c r="B497" s="386">
        <v>50</v>
      </c>
      <c r="C497" s="382"/>
      <c r="D497" s="381">
        <f>(C497-B497)/B497</f>
        <v>-1</v>
      </c>
    </row>
    <row r="498" ht="24.95" customHeight="1" spans="1:4">
      <c r="A498" s="383" t="s">
        <v>126</v>
      </c>
      <c r="B498" s="382"/>
      <c r="C498" s="382"/>
      <c r="D498" s="384"/>
    </row>
    <row r="499" ht="24.95" customHeight="1" spans="1:4">
      <c r="A499" s="383" t="s">
        <v>127</v>
      </c>
      <c r="B499" s="382"/>
      <c r="C499" s="382"/>
      <c r="D499" s="384"/>
    </row>
    <row r="500" ht="24.95" customHeight="1" spans="1:4">
      <c r="A500" s="383" t="s">
        <v>128</v>
      </c>
      <c r="B500" s="387"/>
      <c r="C500" s="382"/>
      <c r="D500" s="384"/>
    </row>
    <row r="501" ht="24.95" customHeight="1" spans="1:4">
      <c r="A501" s="383" t="s">
        <v>449</v>
      </c>
      <c r="B501" s="382"/>
      <c r="C501" s="382"/>
      <c r="D501" s="384"/>
    </row>
    <row r="502" ht="24.95" customHeight="1" spans="1:4">
      <c r="A502" s="383" t="s">
        <v>450</v>
      </c>
      <c r="B502" s="382"/>
      <c r="C502" s="382"/>
      <c r="D502" s="384"/>
    </row>
    <row r="503" ht="24.95" customHeight="1" spans="1:4">
      <c r="A503" s="383" t="s">
        <v>451</v>
      </c>
      <c r="B503" s="387"/>
      <c r="C503" s="382"/>
      <c r="D503" s="384"/>
    </row>
    <row r="504" ht="24.95" customHeight="1" spans="1:4">
      <c r="A504" s="383" t="s">
        <v>452</v>
      </c>
      <c r="B504" s="382"/>
      <c r="C504" s="382"/>
      <c r="D504" s="384"/>
    </row>
    <row r="505" ht="24.95" customHeight="1" spans="1:4">
      <c r="A505" s="383" t="s">
        <v>453</v>
      </c>
      <c r="B505" s="382">
        <v>50</v>
      </c>
      <c r="C505" s="382"/>
      <c r="D505" s="384">
        <f>(C505-B505)/B505</f>
        <v>-1</v>
      </c>
    </row>
    <row r="506" ht="24.95" customHeight="1" spans="1:4">
      <c r="A506" s="383" t="s">
        <v>454</v>
      </c>
      <c r="B506" s="382"/>
      <c r="C506" s="382"/>
      <c r="D506" s="384"/>
    </row>
    <row r="507" ht="24.95" customHeight="1" spans="1:4">
      <c r="A507" s="383" t="s">
        <v>455</v>
      </c>
      <c r="B507" s="382"/>
      <c r="C507" s="382"/>
      <c r="D507" s="384"/>
    </row>
    <row r="508" ht="24.95" customHeight="1" spans="1:4">
      <c r="A508" s="379" t="s">
        <v>456</v>
      </c>
      <c r="B508" s="380"/>
      <c r="C508" s="382"/>
      <c r="D508" s="381"/>
    </row>
    <row r="509" ht="24.95" customHeight="1" spans="1:4">
      <c r="A509" s="383" t="s">
        <v>126</v>
      </c>
      <c r="B509" s="387"/>
      <c r="C509" s="382"/>
      <c r="D509" s="384"/>
    </row>
    <row r="510" ht="24.95" customHeight="1" spans="1:4">
      <c r="A510" s="383" t="s">
        <v>127</v>
      </c>
      <c r="B510" s="382"/>
      <c r="C510" s="382"/>
      <c r="D510" s="384"/>
    </row>
    <row r="511" ht="24.95" customHeight="1" spans="1:4">
      <c r="A511" s="383" t="s">
        <v>128</v>
      </c>
      <c r="B511" s="382"/>
      <c r="C511" s="382"/>
      <c r="D511" s="384"/>
    </row>
    <row r="512" ht="24.95" customHeight="1" spans="1:4">
      <c r="A512" s="383" t="s">
        <v>457</v>
      </c>
      <c r="B512" s="382"/>
      <c r="C512" s="382"/>
      <c r="D512" s="384"/>
    </row>
    <row r="513" ht="24.95" customHeight="1" spans="1:4">
      <c r="A513" s="383" t="s">
        <v>458</v>
      </c>
      <c r="B513" s="382"/>
      <c r="C513" s="382"/>
      <c r="D513" s="384"/>
    </row>
    <row r="514" ht="24.95" customHeight="1" spans="1:4">
      <c r="A514" s="383" t="s">
        <v>459</v>
      </c>
      <c r="B514" s="382"/>
      <c r="C514" s="382"/>
      <c r="D514" s="384"/>
    </row>
    <row r="515" ht="24.95" customHeight="1" spans="1:4">
      <c r="A515" s="383" t="s">
        <v>460</v>
      </c>
      <c r="B515" s="382"/>
      <c r="C515" s="382"/>
      <c r="D515" s="384"/>
    </row>
    <row r="516" ht="24.95" customHeight="1" spans="1:4">
      <c r="A516" s="383" t="s">
        <v>461</v>
      </c>
      <c r="B516" s="382"/>
      <c r="C516" s="382"/>
      <c r="D516" s="384"/>
    </row>
    <row r="517" ht="24.95" customHeight="1" spans="1:4">
      <c r="A517" s="379" t="s">
        <v>462</v>
      </c>
      <c r="B517" s="386">
        <v>202</v>
      </c>
      <c r="C517" s="382">
        <v>294.6733</v>
      </c>
      <c r="D517" s="381">
        <f>(C517-B517)/B517</f>
        <v>0.458778712871287</v>
      </c>
    </row>
    <row r="518" ht="24.95" customHeight="1" spans="1:4">
      <c r="A518" s="383" t="s">
        <v>126</v>
      </c>
      <c r="B518" s="382"/>
      <c r="C518" s="382"/>
      <c r="D518" s="384"/>
    </row>
    <row r="519" ht="24.95" customHeight="1" spans="1:4">
      <c r="A519" s="383" t="s">
        <v>127</v>
      </c>
      <c r="B519" s="382"/>
      <c r="C519" s="382"/>
      <c r="D519" s="384"/>
    </row>
    <row r="520" ht="24.95" customHeight="1" spans="1:4">
      <c r="A520" s="383" t="s">
        <v>128</v>
      </c>
      <c r="B520" s="382"/>
      <c r="C520" s="382"/>
      <c r="D520" s="384"/>
    </row>
    <row r="521" ht="24.95" customHeight="1" spans="1:4">
      <c r="A521" s="383" t="s">
        <v>463</v>
      </c>
      <c r="B521" s="382">
        <v>202.0176</v>
      </c>
      <c r="C521" s="382">
        <v>294.6733</v>
      </c>
      <c r="D521" s="384">
        <f>(C521-B521)/B521</f>
        <v>0.458651622432897</v>
      </c>
    </row>
    <row r="522" ht="24.95" customHeight="1" spans="1:4">
      <c r="A522" s="383" t="s">
        <v>464</v>
      </c>
      <c r="B522" s="382"/>
      <c r="C522" s="382"/>
      <c r="D522" s="384"/>
    </row>
    <row r="523" ht="24.95" customHeight="1" spans="1:4">
      <c r="A523" s="383" t="s">
        <v>465</v>
      </c>
      <c r="B523" s="382"/>
      <c r="C523" s="382"/>
      <c r="D523" s="384"/>
    </row>
    <row r="524" ht="24.95" customHeight="1" spans="1:4">
      <c r="A524" s="383" t="s">
        <v>466</v>
      </c>
      <c r="B524" s="387"/>
      <c r="C524" s="382"/>
      <c r="D524" s="384"/>
    </row>
    <row r="525" ht="24.95" customHeight="1" spans="1:4">
      <c r="A525" s="379" t="s">
        <v>467</v>
      </c>
      <c r="B525" s="386"/>
      <c r="C525" s="382"/>
      <c r="D525" s="381"/>
    </row>
    <row r="526" ht="24.95" customHeight="1" spans="1:4">
      <c r="A526" s="383" t="s">
        <v>468</v>
      </c>
      <c r="B526" s="382"/>
      <c r="C526" s="382"/>
      <c r="D526" s="384"/>
    </row>
    <row r="527" ht="24.95" customHeight="1" spans="1:4">
      <c r="A527" s="383" t="s">
        <v>469</v>
      </c>
      <c r="B527" s="382"/>
      <c r="C527" s="382"/>
      <c r="D527" s="384"/>
    </row>
    <row r="528" ht="24.95" customHeight="1" spans="1:4">
      <c r="A528" s="383" t="s">
        <v>470</v>
      </c>
      <c r="B528" s="382"/>
      <c r="C528" s="382"/>
      <c r="D528" s="384"/>
    </row>
    <row r="529" ht="24.95" customHeight="1" spans="1:4">
      <c r="A529" s="379" t="s">
        <v>264</v>
      </c>
      <c r="B529" s="386"/>
      <c r="C529" s="382"/>
      <c r="D529" s="381"/>
    </row>
    <row r="530" ht="24.95" customHeight="1" spans="1:4">
      <c r="A530" s="379" t="s">
        <v>85</v>
      </c>
      <c r="B530" s="386">
        <f>B531+B545+B553+B555+B567+B577+B585+B592+B600+B609+B614+B617+B620+B623+B626+B629+B633+B638+B646+B649+B651+B652</f>
        <v>15733.5301</v>
      </c>
      <c r="C530" s="382">
        <f>SUM(C531,C545,C553,C555,C563,C567,C577,C585,C592,C600,C609,C614,C620,C623,C626,C629,C633,C638,C646,C649)</f>
        <v>16240.5519</v>
      </c>
      <c r="D530" s="381">
        <f>(C530-B530)/B530</f>
        <v>0.0322255588400978</v>
      </c>
    </row>
    <row r="531" ht="24.95" customHeight="1" spans="1:4">
      <c r="A531" s="379" t="s">
        <v>471</v>
      </c>
      <c r="B531" s="386">
        <v>1501</v>
      </c>
      <c r="C531" s="382">
        <v>2849</v>
      </c>
      <c r="D531" s="381">
        <f>(C531-B531)/B531</f>
        <v>0.898067954696869</v>
      </c>
    </row>
    <row r="532" ht="24.95" customHeight="1" spans="1:4">
      <c r="A532" s="383" t="s">
        <v>126</v>
      </c>
      <c r="B532" s="382"/>
      <c r="C532" s="382"/>
      <c r="D532" s="384"/>
    </row>
    <row r="533" ht="24.95" customHeight="1" spans="1:4">
      <c r="A533" s="383" t="s">
        <v>127</v>
      </c>
      <c r="B533" s="387"/>
      <c r="C533" s="382"/>
      <c r="D533" s="384"/>
    </row>
    <row r="534" ht="24.95" customHeight="1" spans="1:4">
      <c r="A534" s="383" t="s">
        <v>128</v>
      </c>
      <c r="B534" s="382"/>
      <c r="C534" s="382"/>
      <c r="D534" s="384"/>
    </row>
    <row r="535" ht="24.95" customHeight="1" spans="1:4">
      <c r="A535" s="383" t="s">
        <v>472</v>
      </c>
      <c r="B535" s="382"/>
      <c r="C535" s="382"/>
      <c r="D535" s="384"/>
    </row>
    <row r="536" ht="24.95" customHeight="1" spans="1:4">
      <c r="A536" s="383" t="s">
        <v>473</v>
      </c>
      <c r="B536" s="382"/>
      <c r="C536" s="382"/>
      <c r="D536" s="384"/>
    </row>
    <row r="537" ht="24.95" customHeight="1" spans="1:4">
      <c r="A537" s="383" t="s">
        <v>474</v>
      </c>
      <c r="B537" s="382">
        <v>158.791</v>
      </c>
      <c r="C537" s="382">
        <v>180.206</v>
      </c>
      <c r="D537" s="384">
        <f>(C537-B537)/B537</f>
        <v>0.134862807086044</v>
      </c>
    </row>
    <row r="538" ht="24.95" customHeight="1" spans="1:4">
      <c r="A538" s="383" t="s">
        <v>475</v>
      </c>
      <c r="B538" s="382"/>
      <c r="C538" s="382"/>
      <c r="D538" s="384"/>
    </row>
    <row r="539" ht="24.95" customHeight="1" spans="1:4">
      <c r="A539" s="383" t="s">
        <v>167</v>
      </c>
      <c r="B539" s="382"/>
      <c r="C539" s="382"/>
      <c r="D539" s="384"/>
    </row>
    <row r="540" ht="24.95" customHeight="1" spans="1:4">
      <c r="A540" s="383" t="s">
        <v>476</v>
      </c>
      <c r="B540" s="382">
        <v>1342</v>
      </c>
      <c r="C540" s="382">
        <v>1585</v>
      </c>
      <c r="D540" s="384">
        <f>(C540-B540)/B540</f>
        <v>0.18107302533532</v>
      </c>
    </row>
    <row r="541" ht="24.95" customHeight="1" spans="1:4">
      <c r="A541" s="383" t="s">
        <v>477</v>
      </c>
      <c r="B541" s="382"/>
      <c r="C541" s="382"/>
      <c r="D541" s="384"/>
    </row>
    <row r="542" ht="39" customHeight="1" spans="1:4">
      <c r="A542" s="383" t="s">
        <v>478</v>
      </c>
      <c r="B542" s="382"/>
      <c r="C542" s="382"/>
      <c r="D542" s="384"/>
    </row>
    <row r="543" ht="24.95" customHeight="1" spans="1:4">
      <c r="A543" s="383" t="s">
        <v>479</v>
      </c>
      <c r="B543" s="382"/>
      <c r="C543" s="382"/>
      <c r="D543" s="384"/>
    </row>
    <row r="544" ht="45.95" customHeight="1" spans="1:4">
      <c r="A544" s="383" t="s">
        <v>480</v>
      </c>
      <c r="B544" s="387"/>
      <c r="C544" s="382">
        <v>1084</v>
      </c>
      <c r="D544" s="384"/>
    </row>
    <row r="545" ht="24.95" customHeight="1" spans="1:4">
      <c r="A545" s="379" t="s">
        <v>481</v>
      </c>
      <c r="B545" s="386">
        <v>564</v>
      </c>
      <c r="C545" s="382">
        <v>695</v>
      </c>
      <c r="D545" s="381">
        <f>(C545-B545)/B545</f>
        <v>0.232269503546099</v>
      </c>
    </row>
    <row r="546" ht="24.95" customHeight="1" spans="1:4">
      <c r="A546" s="383" t="s">
        <v>126</v>
      </c>
      <c r="B546" s="382">
        <v>529.2548</v>
      </c>
      <c r="C546" s="382">
        <v>425.3707</v>
      </c>
      <c r="D546" s="384">
        <f>(C546-B546)/B546</f>
        <v>-0.196283718163728</v>
      </c>
    </row>
    <row r="547" ht="24.95" customHeight="1" spans="1:4">
      <c r="A547" s="383" t="s">
        <v>127</v>
      </c>
      <c r="B547" s="382"/>
      <c r="C547" s="382"/>
      <c r="D547" s="384"/>
    </row>
    <row r="548" ht="24.95" customHeight="1" spans="1:4">
      <c r="A548" s="383" t="s">
        <v>128</v>
      </c>
      <c r="B548" s="382"/>
      <c r="C548" s="382"/>
      <c r="D548" s="384"/>
    </row>
    <row r="549" ht="24.95" customHeight="1" spans="1:4">
      <c r="A549" s="383" t="s">
        <v>482</v>
      </c>
      <c r="B549" s="382"/>
      <c r="C549" s="382"/>
      <c r="D549" s="384"/>
    </row>
    <row r="550" ht="24.95" customHeight="1" spans="1:4">
      <c r="A550" s="383" t="s">
        <v>483</v>
      </c>
      <c r="B550" s="382"/>
      <c r="C550" s="382">
        <v>80</v>
      </c>
      <c r="D550" s="384"/>
    </row>
    <row r="551" ht="24.95" customHeight="1" spans="1:4">
      <c r="A551" s="383" t="s">
        <v>484</v>
      </c>
      <c r="B551" s="382"/>
      <c r="C551" s="382">
        <v>190</v>
      </c>
      <c r="D551" s="384"/>
    </row>
    <row r="552" ht="24.95" customHeight="1" spans="1:4">
      <c r="A552" s="383" t="s">
        <v>485</v>
      </c>
      <c r="B552" s="382">
        <v>35</v>
      </c>
      <c r="C552" s="382"/>
      <c r="D552" s="384">
        <f t="shared" ref="D552:D556" si="17">(C552-B552)/B552</f>
        <v>-1</v>
      </c>
    </row>
    <row r="553" ht="24.95" customHeight="1" spans="1:4">
      <c r="A553" s="379" t="s">
        <v>486</v>
      </c>
      <c r="B553" s="386"/>
      <c r="C553" s="382"/>
      <c r="D553" s="381"/>
    </row>
    <row r="554" ht="24.95" customHeight="1" spans="1:4">
      <c r="A554" s="383" t="s">
        <v>487</v>
      </c>
      <c r="B554" s="382"/>
      <c r="C554" s="382"/>
      <c r="D554" s="384"/>
    </row>
    <row r="555" ht="24.95" customHeight="1" spans="1:4">
      <c r="A555" s="379" t="s">
        <v>488</v>
      </c>
      <c r="B555" s="382">
        <v>10688</v>
      </c>
      <c r="C555" s="382">
        <v>9035</v>
      </c>
      <c r="D555" s="381">
        <f t="shared" si="17"/>
        <v>-0.154659431137725</v>
      </c>
    </row>
    <row r="556" ht="24.95" customHeight="1" spans="1:4">
      <c r="A556" s="383" t="s">
        <v>489</v>
      </c>
      <c r="B556" s="382">
        <v>10688</v>
      </c>
      <c r="C556" s="382"/>
      <c r="D556" s="384">
        <f t="shared" si="17"/>
        <v>-1</v>
      </c>
    </row>
    <row r="557" ht="24.95" customHeight="1" spans="1:4">
      <c r="A557" s="383" t="s">
        <v>490</v>
      </c>
      <c r="B557" s="382"/>
      <c r="C557" s="382"/>
      <c r="D557" s="384"/>
    </row>
    <row r="558" ht="24.95" customHeight="1" spans="1:4">
      <c r="A558" s="383" t="s">
        <v>491</v>
      </c>
      <c r="B558" s="382"/>
      <c r="C558" s="382"/>
      <c r="D558" s="384"/>
    </row>
    <row r="559" ht="39" customHeight="1" spans="1:4">
      <c r="A559" s="383" t="s">
        <v>492</v>
      </c>
      <c r="B559" s="387"/>
      <c r="C559" s="382">
        <v>9035</v>
      </c>
      <c r="D559" s="384"/>
    </row>
    <row r="560" ht="24.95" customHeight="1" spans="1:4">
      <c r="A560" s="383" t="s">
        <v>493</v>
      </c>
      <c r="B560" s="382"/>
      <c r="C560" s="382"/>
      <c r="D560" s="384"/>
    </row>
    <row r="561" ht="41.1" customHeight="1" spans="1:4">
      <c r="A561" s="383" t="s">
        <v>494</v>
      </c>
      <c r="B561" s="382"/>
      <c r="C561" s="382"/>
      <c r="D561" s="384"/>
    </row>
    <row r="562" ht="24.95" customHeight="1" spans="1:4">
      <c r="A562" s="383" t="s">
        <v>495</v>
      </c>
      <c r="B562" s="382"/>
      <c r="C562" s="382"/>
      <c r="D562" s="384"/>
    </row>
    <row r="563" ht="24.95" customHeight="1" spans="1:4">
      <c r="A563" s="379" t="s">
        <v>496</v>
      </c>
      <c r="B563" s="386"/>
      <c r="C563" s="382"/>
      <c r="D563" s="381"/>
    </row>
    <row r="564" ht="24.95" customHeight="1" spans="1:4">
      <c r="A564" s="383" t="s">
        <v>497</v>
      </c>
      <c r="B564" s="382"/>
      <c r="C564" s="382"/>
      <c r="D564" s="384"/>
    </row>
    <row r="565" ht="24.95" customHeight="1" spans="1:4">
      <c r="A565" s="383" t="s">
        <v>498</v>
      </c>
      <c r="B565" s="382"/>
      <c r="C565" s="382"/>
      <c r="D565" s="384"/>
    </row>
    <row r="566" ht="24.95" customHeight="1" spans="1:4">
      <c r="A566" s="383" t="s">
        <v>499</v>
      </c>
      <c r="B566" s="382"/>
      <c r="C566" s="382"/>
      <c r="D566" s="384"/>
    </row>
    <row r="567" ht="24.95" customHeight="1" spans="1:4">
      <c r="A567" s="379" t="s">
        <v>500</v>
      </c>
      <c r="B567" s="386">
        <v>100</v>
      </c>
      <c r="C567" s="382">
        <v>130</v>
      </c>
      <c r="D567" s="381">
        <f>(C567-B567)/B567</f>
        <v>0.3</v>
      </c>
    </row>
    <row r="568" ht="24.95" customHeight="1" spans="1:4">
      <c r="A568" s="383" t="s">
        <v>501</v>
      </c>
      <c r="B568" s="382"/>
      <c r="C568" s="382"/>
      <c r="D568" s="384"/>
    </row>
    <row r="569" ht="24.95" customHeight="1" spans="1:4">
      <c r="A569" s="383" t="s">
        <v>502</v>
      </c>
      <c r="B569" s="382">
        <v>100</v>
      </c>
      <c r="C569" s="382">
        <v>130</v>
      </c>
      <c r="D569" s="384">
        <f>(C569-B569)/B569</f>
        <v>0.3</v>
      </c>
    </row>
    <row r="570" ht="24.95" customHeight="1" spans="1:4">
      <c r="A570" s="383" t="s">
        <v>503</v>
      </c>
      <c r="B570" s="382"/>
      <c r="C570" s="382"/>
      <c r="D570" s="384"/>
    </row>
    <row r="571" ht="24.95" customHeight="1" spans="1:4">
      <c r="A571" s="383" t="s">
        <v>504</v>
      </c>
      <c r="B571" s="382"/>
      <c r="C571" s="382"/>
      <c r="D571" s="384"/>
    </row>
    <row r="572" ht="24.95" customHeight="1" spans="1:4">
      <c r="A572" s="383" t="s">
        <v>505</v>
      </c>
      <c r="B572" s="382"/>
      <c r="C572" s="382"/>
      <c r="D572" s="384"/>
    </row>
    <row r="573" ht="24.95" customHeight="1" spans="1:4">
      <c r="A573" s="383" t="s">
        <v>506</v>
      </c>
      <c r="B573" s="387"/>
      <c r="C573" s="387"/>
      <c r="D573" s="384"/>
    </row>
    <row r="574" ht="24.95" customHeight="1" spans="1:4">
      <c r="A574" s="383" t="s">
        <v>507</v>
      </c>
      <c r="B574" s="382"/>
      <c r="C574" s="382"/>
      <c r="D574" s="384"/>
    </row>
    <row r="575" ht="24.95" customHeight="1" spans="1:4">
      <c r="A575" s="383" t="s">
        <v>508</v>
      </c>
      <c r="B575" s="382"/>
      <c r="C575" s="382"/>
      <c r="D575" s="384"/>
    </row>
    <row r="576" ht="24.95" customHeight="1" spans="1:4">
      <c r="A576" s="383" t="s">
        <v>509</v>
      </c>
      <c r="B576" s="382"/>
      <c r="C576" s="382"/>
      <c r="D576" s="384"/>
    </row>
    <row r="577" ht="24.95" customHeight="1" spans="1:4">
      <c r="A577" s="379" t="s">
        <v>510</v>
      </c>
      <c r="B577" s="386">
        <v>880</v>
      </c>
      <c r="C577" s="386">
        <v>890</v>
      </c>
      <c r="D577" s="381">
        <f t="shared" ref="D577:D579" si="18">(C577-B577)/B577</f>
        <v>0.0113636363636364</v>
      </c>
    </row>
    <row r="578" ht="24.95" customHeight="1" spans="1:4">
      <c r="A578" s="383" t="s">
        <v>511</v>
      </c>
      <c r="B578" s="382"/>
      <c r="C578" s="382"/>
      <c r="D578" s="384" t="e">
        <f t="shared" si="18"/>
        <v>#DIV/0!</v>
      </c>
    </row>
    <row r="579" ht="24.95" customHeight="1" spans="1:4">
      <c r="A579" s="383" t="s">
        <v>512</v>
      </c>
      <c r="B579" s="382">
        <v>120</v>
      </c>
      <c r="C579" s="382">
        <v>110</v>
      </c>
      <c r="D579" s="384">
        <f t="shared" si="18"/>
        <v>-0.0833333333333333</v>
      </c>
    </row>
    <row r="580" ht="24.95" customHeight="1" spans="1:4">
      <c r="A580" s="383" t="s">
        <v>513</v>
      </c>
      <c r="B580" s="382"/>
      <c r="C580" s="382"/>
      <c r="D580" s="384"/>
    </row>
    <row r="581" ht="24.95" customHeight="1" spans="1:4">
      <c r="A581" s="383" t="s">
        <v>514</v>
      </c>
      <c r="B581" s="382"/>
      <c r="C581" s="382"/>
      <c r="D581" s="384"/>
    </row>
    <row r="582" ht="24.95" customHeight="1" spans="1:4">
      <c r="A582" s="383" t="s">
        <v>515</v>
      </c>
      <c r="B582" s="382">
        <v>560</v>
      </c>
      <c r="C582" s="382">
        <v>560</v>
      </c>
      <c r="D582" s="384">
        <f t="shared" ref="D582:D587" si="19">(C582-B582)/B582</f>
        <v>0</v>
      </c>
    </row>
    <row r="583" ht="24.95" customHeight="1" spans="1:4">
      <c r="A583" s="383" t="s">
        <v>516</v>
      </c>
      <c r="B583" s="382"/>
      <c r="C583" s="382"/>
      <c r="D583" s="384"/>
    </row>
    <row r="584" ht="24.95" customHeight="1" spans="1:4">
      <c r="A584" s="383" t="s">
        <v>517</v>
      </c>
      <c r="B584" s="389">
        <v>200</v>
      </c>
      <c r="C584" s="389">
        <v>220</v>
      </c>
      <c r="D584" s="384">
        <f t="shared" si="19"/>
        <v>0.1</v>
      </c>
    </row>
    <row r="585" ht="24.95" customHeight="1" spans="1:4">
      <c r="A585" s="390" t="s">
        <v>518</v>
      </c>
      <c r="B585" s="386">
        <v>270</v>
      </c>
      <c r="C585" s="386">
        <v>922</v>
      </c>
      <c r="D585" s="381">
        <f t="shared" si="19"/>
        <v>2.41481481481481</v>
      </c>
    </row>
    <row r="586" ht="24.95" customHeight="1" spans="1:4">
      <c r="A586" s="391" t="s">
        <v>519</v>
      </c>
      <c r="B586" s="387">
        <v>210</v>
      </c>
      <c r="C586" s="387">
        <v>492</v>
      </c>
      <c r="D586" s="384">
        <f t="shared" si="19"/>
        <v>1.34285714285714</v>
      </c>
    </row>
    <row r="587" ht="24.95" customHeight="1" spans="1:4">
      <c r="A587" s="391" t="s">
        <v>520</v>
      </c>
      <c r="B587" s="382">
        <v>60</v>
      </c>
      <c r="C587" s="382">
        <v>40.04</v>
      </c>
      <c r="D587" s="384">
        <f t="shared" si="19"/>
        <v>-0.332666666666667</v>
      </c>
    </row>
    <row r="588" ht="39.95" customHeight="1" spans="1:4">
      <c r="A588" s="391" t="s">
        <v>521</v>
      </c>
      <c r="B588" s="382"/>
      <c r="C588" s="382"/>
      <c r="D588" s="384"/>
    </row>
    <row r="589" s="355" customFormat="1" ht="24.95" customHeight="1" spans="1:4">
      <c r="A589" s="391" t="s">
        <v>522</v>
      </c>
      <c r="B589" s="382"/>
      <c r="C589" s="382"/>
      <c r="D589" s="384"/>
    </row>
    <row r="590" ht="24.95" customHeight="1" spans="1:4">
      <c r="A590" s="391" t="s">
        <v>523</v>
      </c>
      <c r="B590" s="382"/>
      <c r="C590" s="382"/>
      <c r="D590" s="384"/>
    </row>
    <row r="591" ht="24.95" customHeight="1" spans="1:4">
      <c r="A591" s="391" t="s">
        <v>524</v>
      </c>
      <c r="B591" s="382"/>
      <c r="C591" s="382">
        <v>390</v>
      </c>
      <c r="D591" s="384"/>
    </row>
    <row r="592" ht="24.95" customHeight="1" spans="1:4">
      <c r="A592" s="390" t="s">
        <v>525</v>
      </c>
      <c r="B592" s="386">
        <v>465</v>
      </c>
      <c r="C592" s="386">
        <v>478</v>
      </c>
      <c r="D592" s="381">
        <f t="shared" ref="D592:D594" si="20">(C592-B592)/B592</f>
        <v>0.0279569892473118</v>
      </c>
    </row>
    <row r="593" ht="24.95" customHeight="1" spans="1:4">
      <c r="A593" s="391" t="s">
        <v>526</v>
      </c>
      <c r="B593" s="382">
        <v>5</v>
      </c>
      <c r="C593" s="382">
        <v>5</v>
      </c>
      <c r="D593" s="384">
        <f t="shared" si="20"/>
        <v>0</v>
      </c>
    </row>
    <row r="594" s="355" customFormat="1" ht="24.95" customHeight="1" spans="1:4">
      <c r="A594" s="391" t="s">
        <v>527</v>
      </c>
      <c r="B594" s="382">
        <v>330</v>
      </c>
      <c r="C594" s="382">
        <v>329</v>
      </c>
      <c r="D594" s="384">
        <f t="shared" si="20"/>
        <v>-0.00303030303030303</v>
      </c>
    </row>
    <row r="595" ht="24.95" customHeight="1" spans="1:4">
      <c r="A595" s="391" t="s">
        <v>528</v>
      </c>
      <c r="B595" s="387"/>
      <c r="C595" s="387"/>
      <c r="D595" s="384"/>
    </row>
    <row r="596" ht="24.95" customHeight="1" spans="1:4">
      <c r="A596" s="391" t="s">
        <v>529</v>
      </c>
      <c r="B596" s="382">
        <v>130</v>
      </c>
      <c r="C596" s="392">
        <v>144</v>
      </c>
      <c r="D596" s="384">
        <f t="shared" ref="D596:D601" si="21">(C596-B596)/B596</f>
        <v>0.107692307692308</v>
      </c>
    </row>
    <row r="597" ht="24.95" customHeight="1" spans="1:4">
      <c r="A597" s="391" t="s">
        <v>530</v>
      </c>
      <c r="B597" s="382"/>
      <c r="C597" s="382"/>
      <c r="D597" s="384"/>
    </row>
    <row r="598" ht="24.95" customHeight="1" spans="1:4">
      <c r="A598" s="391" t="s">
        <v>531</v>
      </c>
      <c r="B598" s="382"/>
      <c r="C598" s="382"/>
      <c r="D598" s="384"/>
    </row>
    <row r="599" ht="24.95" customHeight="1" spans="1:4">
      <c r="A599" s="391" t="s">
        <v>532</v>
      </c>
      <c r="B599" s="382"/>
      <c r="C599" s="382"/>
      <c r="D599" s="384"/>
    </row>
    <row r="600" ht="24.95" customHeight="1" spans="1:4">
      <c r="A600" s="390" t="s">
        <v>533</v>
      </c>
      <c r="B600" s="380">
        <v>503</v>
      </c>
      <c r="C600" s="380">
        <v>514</v>
      </c>
      <c r="D600" s="381">
        <f t="shared" si="21"/>
        <v>0.0218687872763419</v>
      </c>
    </row>
    <row r="601" ht="24.95" customHeight="1" spans="1:4">
      <c r="A601" s="391" t="s">
        <v>126</v>
      </c>
      <c r="B601" s="382">
        <v>253.3941</v>
      </c>
      <c r="C601" s="382">
        <v>178.7632</v>
      </c>
      <c r="D601" s="384">
        <f t="shared" si="21"/>
        <v>-0.294525010645473</v>
      </c>
    </row>
    <row r="602" ht="24.95" customHeight="1" spans="1:4">
      <c r="A602" s="391" t="s">
        <v>127</v>
      </c>
      <c r="B602" s="382"/>
      <c r="C602" s="382"/>
      <c r="D602" s="384"/>
    </row>
    <row r="603" ht="24.95" customHeight="1" spans="1:4">
      <c r="A603" s="391" t="s">
        <v>128</v>
      </c>
      <c r="B603" s="382"/>
      <c r="C603" s="382"/>
      <c r="D603" s="384"/>
    </row>
    <row r="604" ht="24.95" customHeight="1" spans="1:4">
      <c r="A604" s="383" t="s">
        <v>534</v>
      </c>
      <c r="B604" s="382"/>
      <c r="C604" s="392">
        <v>65</v>
      </c>
      <c r="D604" s="384"/>
    </row>
    <row r="605" ht="24.95" customHeight="1" spans="1:4">
      <c r="A605" s="383" t="s">
        <v>535</v>
      </c>
      <c r="B605" s="382"/>
      <c r="C605" s="382"/>
      <c r="D605" s="384"/>
    </row>
    <row r="606" ht="24.95" customHeight="1" spans="1:4">
      <c r="A606" s="383" t="s">
        <v>536</v>
      </c>
      <c r="B606" s="382"/>
      <c r="C606" s="382"/>
      <c r="D606" s="384"/>
    </row>
    <row r="607" ht="24.95" customHeight="1" spans="1:4">
      <c r="A607" s="383" t="s">
        <v>537</v>
      </c>
      <c r="B607" s="382">
        <v>250</v>
      </c>
      <c r="C607" s="382">
        <v>270</v>
      </c>
      <c r="D607" s="384">
        <f t="shared" ref="D607:D610" si="22">(C607-B607)/B607</f>
        <v>0.08</v>
      </c>
    </row>
    <row r="608" ht="24.95" customHeight="1" spans="1:4">
      <c r="A608" s="383" t="s">
        <v>538</v>
      </c>
      <c r="B608" s="382"/>
      <c r="C608" s="382"/>
      <c r="D608" s="384"/>
    </row>
    <row r="609" ht="24.95" customHeight="1" spans="1:4">
      <c r="A609" s="379" t="s">
        <v>539</v>
      </c>
      <c r="B609" s="386">
        <v>42.5301</v>
      </c>
      <c r="C609" s="386">
        <v>49.3995</v>
      </c>
      <c r="D609" s="381">
        <f t="shared" si="22"/>
        <v>0.161518548040094</v>
      </c>
    </row>
    <row r="610" ht="24.95" customHeight="1" spans="1:4">
      <c r="A610" s="383" t="s">
        <v>126</v>
      </c>
      <c r="B610" s="387">
        <v>42.5301</v>
      </c>
      <c r="C610" s="392">
        <v>49.3995</v>
      </c>
      <c r="D610" s="384">
        <f t="shared" si="22"/>
        <v>0.161518548040094</v>
      </c>
    </row>
    <row r="611" ht="24.95" customHeight="1" spans="1:4">
      <c r="A611" s="383" t="s">
        <v>127</v>
      </c>
      <c r="B611" s="382"/>
      <c r="C611" s="382"/>
      <c r="D611" s="384"/>
    </row>
    <row r="612" ht="24.95" customHeight="1" spans="1:4">
      <c r="A612" s="383" t="s">
        <v>128</v>
      </c>
      <c r="B612" s="382"/>
      <c r="C612" s="382"/>
      <c r="D612" s="384"/>
    </row>
    <row r="613" ht="24.95" customHeight="1" spans="1:4">
      <c r="A613" s="383" t="s">
        <v>540</v>
      </c>
      <c r="B613" s="382"/>
      <c r="C613" s="382"/>
      <c r="D613" s="384"/>
    </row>
    <row r="614" ht="24.95" customHeight="1" spans="1:4">
      <c r="A614" s="379" t="s">
        <v>541</v>
      </c>
      <c r="B614" s="386">
        <v>110</v>
      </c>
      <c r="C614" s="386">
        <v>480</v>
      </c>
      <c r="D614" s="381">
        <f t="shared" ref="D614:D618" si="23">(C614-B614)/B614</f>
        <v>3.36363636363636</v>
      </c>
    </row>
    <row r="615" ht="24.95" customHeight="1" spans="1:4">
      <c r="A615" s="383" t="s">
        <v>542</v>
      </c>
      <c r="B615" s="382">
        <v>10</v>
      </c>
      <c r="C615" s="382"/>
      <c r="D615" s="384">
        <f t="shared" si="23"/>
        <v>-1</v>
      </c>
    </row>
    <row r="616" ht="24.95" customHeight="1" spans="1:4">
      <c r="A616" s="383" t="s">
        <v>543</v>
      </c>
      <c r="B616" s="382">
        <v>100</v>
      </c>
      <c r="C616" s="382">
        <v>480</v>
      </c>
      <c r="D616" s="384">
        <f t="shared" si="23"/>
        <v>3.8</v>
      </c>
    </row>
    <row r="617" ht="24.95" customHeight="1" spans="1:4">
      <c r="A617" s="379" t="s">
        <v>544</v>
      </c>
      <c r="B617" s="386">
        <v>10</v>
      </c>
      <c r="C617" s="386"/>
      <c r="D617" s="381">
        <f t="shared" si="23"/>
        <v>-1</v>
      </c>
    </row>
    <row r="618" ht="24.95" customHeight="1" spans="1:4">
      <c r="A618" s="383" t="s">
        <v>545</v>
      </c>
      <c r="B618" s="387">
        <v>10</v>
      </c>
      <c r="C618" s="387"/>
      <c r="D618" s="384">
        <f t="shared" si="23"/>
        <v>-1</v>
      </c>
    </row>
    <row r="619" ht="24.95" customHeight="1" spans="1:4">
      <c r="A619" s="383" t="s">
        <v>546</v>
      </c>
      <c r="B619" s="382"/>
      <c r="C619" s="382"/>
      <c r="D619" s="384"/>
    </row>
    <row r="620" ht="24.95" customHeight="1" spans="1:4">
      <c r="A620" s="379" t="s">
        <v>547</v>
      </c>
      <c r="B620" s="386"/>
      <c r="C620" s="386"/>
      <c r="D620" s="381"/>
    </row>
    <row r="621" ht="24.95" customHeight="1" spans="1:4">
      <c r="A621" s="383" t="s">
        <v>548</v>
      </c>
      <c r="B621" s="382"/>
      <c r="C621" s="382"/>
      <c r="D621" s="384"/>
    </row>
    <row r="622" ht="24.95" customHeight="1" spans="1:4">
      <c r="A622" s="383" t="s">
        <v>549</v>
      </c>
      <c r="B622" s="382"/>
      <c r="C622" s="382"/>
      <c r="D622" s="384"/>
    </row>
    <row r="623" ht="24.95" customHeight="1" spans="1:4">
      <c r="A623" s="379" t="s">
        <v>550</v>
      </c>
      <c r="B623" s="386"/>
      <c r="C623" s="386"/>
      <c r="D623" s="381"/>
    </row>
    <row r="624" ht="24.95" customHeight="1" spans="1:4">
      <c r="A624" s="383" t="s">
        <v>551</v>
      </c>
      <c r="B624" s="387"/>
      <c r="C624" s="387"/>
      <c r="D624" s="384"/>
    </row>
    <row r="625" ht="24.95" customHeight="1" spans="1:4">
      <c r="A625" s="383" t="s">
        <v>552</v>
      </c>
      <c r="B625" s="382"/>
      <c r="C625" s="382"/>
      <c r="D625" s="384"/>
    </row>
    <row r="626" ht="24.95" customHeight="1" spans="1:4">
      <c r="A626" s="379" t="s">
        <v>553</v>
      </c>
      <c r="B626" s="386"/>
      <c r="C626" s="386">
        <v>10</v>
      </c>
      <c r="D626" s="381"/>
    </row>
    <row r="627" ht="24.95" customHeight="1" spans="1:4">
      <c r="A627" s="383" t="s">
        <v>554</v>
      </c>
      <c r="B627" s="382"/>
      <c r="C627" s="382"/>
      <c r="D627" s="384"/>
    </row>
    <row r="628" ht="24.95" customHeight="1" spans="1:4">
      <c r="A628" s="383" t="s">
        <v>555</v>
      </c>
      <c r="B628" s="382"/>
      <c r="C628" s="382">
        <v>10</v>
      </c>
      <c r="D628" s="384"/>
    </row>
    <row r="629" ht="24.95" customHeight="1" spans="1:4">
      <c r="A629" s="379" t="s">
        <v>556</v>
      </c>
      <c r="B629" s="386">
        <v>600</v>
      </c>
      <c r="C629" s="386"/>
      <c r="D629" s="381">
        <f>(C629-B629)/B629</f>
        <v>-1</v>
      </c>
    </row>
    <row r="630" ht="36.95" customHeight="1" spans="1:4">
      <c r="A630" s="383" t="s">
        <v>557</v>
      </c>
      <c r="B630" s="382"/>
      <c r="C630" s="382"/>
      <c r="D630" s="384"/>
    </row>
    <row r="631" ht="39.95" customHeight="1" spans="1:4">
      <c r="A631" s="383" t="s">
        <v>558</v>
      </c>
      <c r="B631" s="387">
        <v>600</v>
      </c>
      <c r="C631" s="387"/>
      <c r="D631" s="384">
        <f>(C631-B631)/B631</f>
        <v>-1</v>
      </c>
    </row>
    <row r="632" ht="42" customHeight="1" spans="1:4">
      <c r="A632" s="383" t="s">
        <v>559</v>
      </c>
      <c r="B632" s="382"/>
      <c r="C632" s="382"/>
      <c r="D632" s="384"/>
    </row>
    <row r="633" ht="24.95" customHeight="1" spans="1:4">
      <c r="A633" s="379" t="s">
        <v>560</v>
      </c>
      <c r="B633" s="386"/>
      <c r="C633" s="386"/>
      <c r="D633" s="381"/>
    </row>
    <row r="634" ht="24.95" customHeight="1" spans="1:4">
      <c r="A634" s="383" t="s">
        <v>561</v>
      </c>
      <c r="B634" s="382"/>
      <c r="C634" s="382"/>
      <c r="D634" s="384"/>
    </row>
    <row r="635" ht="24.95" customHeight="1" spans="1:4">
      <c r="A635" s="383" t="s">
        <v>562</v>
      </c>
      <c r="B635" s="382"/>
      <c r="C635" s="382"/>
      <c r="D635" s="384"/>
    </row>
    <row r="636" ht="24.95" customHeight="1" spans="1:4">
      <c r="A636" s="383" t="s">
        <v>563</v>
      </c>
      <c r="B636" s="382"/>
      <c r="C636" s="382"/>
      <c r="D636" s="384"/>
    </row>
    <row r="637" ht="24.95" customHeight="1" spans="1:4">
      <c r="A637" s="383" t="s">
        <v>564</v>
      </c>
      <c r="B637" s="382"/>
      <c r="C637" s="382"/>
      <c r="D637" s="384"/>
    </row>
    <row r="638" ht="24.95" customHeight="1" spans="1:4">
      <c r="A638" s="390" t="s">
        <v>565</v>
      </c>
      <c r="B638" s="386"/>
      <c r="C638" s="386">
        <v>188.1524</v>
      </c>
      <c r="D638" s="381"/>
    </row>
    <row r="639" ht="24.95" customHeight="1" spans="1:4">
      <c r="A639" s="383" t="s">
        <v>126</v>
      </c>
      <c r="B639" s="382"/>
      <c r="C639" s="382">
        <v>188.1524</v>
      </c>
      <c r="D639" s="384"/>
    </row>
    <row r="640" ht="24.95" customHeight="1" spans="1:4">
      <c r="A640" s="383" t="s">
        <v>127</v>
      </c>
      <c r="B640" s="387"/>
      <c r="C640" s="387"/>
      <c r="D640" s="384"/>
    </row>
    <row r="641" ht="24.95" customHeight="1" spans="1:4">
      <c r="A641" s="383" t="s">
        <v>128</v>
      </c>
      <c r="B641" s="382"/>
      <c r="C641" s="382"/>
      <c r="D641" s="384"/>
    </row>
    <row r="642" ht="24.95" customHeight="1" spans="1:4">
      <c r="A642" s="383" t="s">
        <v>566</v>
      </c>
      <c r="B642" s="382"/>
      <c r="C642" s="382"/>
      <c r="D642" s="384"/>
    </row>
    <row r="643" ht="24.95" customHeight="1" spans="1:4">
      <c r="A643" s="383" t="s">
        <v>567</v>
      </c>
      <c r="B643" s="382"/>
      <c r="C643" s="382"/>
      <c r="D643" s="384"/>
    </row>
    <row r="644" ht="24.95" customHeight="1" spans="1:4">
      <c r="A644" s="383" t="s">
        <v>135</v>
      </c>
      <c r="B644" s="382"/>
      <c r="C644" s="382"/>
      <c r="D644" s="384"/>
    </row>
    <row r="645" ht="24.95" customHeight="1" spans="1:4">
      <c r="A645" s="383" t="s">
        <v>568</v>
      </c>
      <c r="B645" s="387"/>
      <c r="C645" s="387"/>
      <c r="D645" s="384"/>
    </row>
    <row r="646" ht="24.95" customHeight="1" spans="1:4">
      <c r="A646" s="379" t="s">
        <v>569</v>
      </c>
      <c r="B646" s="380"/>
      <c r="C646" s="380"/>
      <c r="D646" s="381"/>
    </row>
    <row r="647" ht="39.95" customHeight="1" spans="1:4">
      <c r="A647" s="383" t="s">
        <v>570</v>
      </c>
      <c r="B647" s="387"/>
      <c r="C647" s="387"/>
      <c r="D647" s="384"/>
    </row>
    <row r="648" ht="24.95" customHeight="1" spans="1:4">
      <c r="A648" s="383" t="s">
        <v>571</v>
      </c>
      <c r="B648" s="387"/>
      <c r="C648" s="387"/>
      <c r="D648" s="384"/>
    </row>
    <row r="649" ht="24.95" customHeight="1" spans="1:4">
      <c r="A649" s="379" t="s">
        <v>572</v>
      </c>
      <c r="B649" s="386"/>
      <c r="C649" s="386"/>
      <c r="D649" s="381"/>
    </row>
    <row r="650" ht="24.95" customHeight="1" spans="1:4">
      <c r="A650" s="383" t="s">
        <v>573</v>
      </c>
      <c r="B650" s="382"/>
      <c r="C650" s="382"/>
      <c r="D650" s="384"/>
    </row>
    <row r="651" ht="24.95" customHeight="1" spans="1:4">
      <c r="A651" s="379" t="s">
        <v>264</v>
      </c>
      <c r="B651" s="386"/>
      <c r="C651" s="386"/>
      <c r="D651" s="381"/>
    </row>
    <row r="652" ht="44.1" customHeight="1" spans="1:4">
      <c r="A652" s="379" t="s">
        <v>574</v>
      </c>
      <c r="B652" s="386"/>
      <c r="C652" s="386"/>
      <c r="D652" s="381"/>
    </row>
    <row r="653" ht="24.95" customHeight="1" spans="1:4">
      <c r="A653" s="379" t="s">
        <v>86</v>
      </c>
      <c r="B653" s="386">
        <f>B654+B659+B673+B677+B689+B692+B696+B701+B705+B709+B712+B721+B723</f>
        <v>8340.4786</v>
      </c>
      <c r="C653" s="386">
        <f>SUM(C654,C659,C673,C677,C689,C692,C696,C701,C705,C712,C721,C723)</f>
        <v>9012.2692</v>
      </c>
      <c r="D653" s="381">
        <f t="shared" ref="D653:D655" si="24">(C653-B653)/B653</f>
        <v>0.0805458094455153</v>
      </c>
    </row>
    <row r="654" ht="24.95" customHeight="1" spans="1:4">
      <c r="A654" s="379" t="s">
        <v>575</v>
      </c>
      <c r="B654" s="382">
        <v>492.7591</v>
      </c>
      <c r="C654" s="382">
        <v>535.2692</v>
      </c>
      <c r="D654" s="381">
        <f t="shared" si="24"/>
        <v>0.0862695381982798</v>
      </c>
    </row>
    <row r="655" ht="24.95" customHeight="1" spans="1:4">
      <c r="A655" s="383" t="s">
        <v>126</v>
      </c>
      <c r="B655" s="382">
        <v>492.7591</v>
      </c>
      <c r="C655" s="382">
        <v>535.2692</v>
      </c>
      <c r="D655" s="384">
        <f t="shared" si="24"/>
        <v>0.0862695381982798</v>
      </c>
    </row>
    <row r="656" ht="24.95" customHeight="1" spans="1:4">
      <c r="A656" s="383" t="s">
        <v>127</v>
      </c>
      <c r="B656" s="387"/>
      <c r="C656" s="387"/>
      <c r="D656" s="384"/>
    </row>
    <row r="657" ht="24.95" customHeight="1" spans="1:4">
      <c r="A657" s="383" t="s">
        <v>128</v>
      </c>
      <c r="B657" s="382"/>
      <c r="C657" s="382"/>
      <c r="D657" s="384"/>
    </row>
    <row r="658" ht="24.95" customHeight="1" spans="1:4">
      <c r="A658" s="383" t="s">
        <v>576</v>
      </c>
      <c r="B658" s="382"/>
      <c r="C658" s="382"/>
      <c r="D658" s="384"/>
    </row>
    <row r="659" ht="24.95" customHeight="1" spans="1:4">
      <c r="A659" s="379" t="s">
        <v>577</v>
      </c>
      <c r="B659" s="382">
        <v>1464.7195</v>
      </c>
      <c r="C659" s="380">
        <v>2448</v>
      </c>
      <c r="D659" s="381">
        <f t="shared" ref="D659:D661" si="25">(C659-B659)/B659</f>
        <v>0.671309762722487</v>
      </c>
    </row>
    <row r="660" ht="24.95" customHeight="1" spans="1:4">
      <c r="A660" s="383" t="s">
        <v>578</v>
      </c>
      <c r="B660" s="382">
        <v>1089</v>
      </c>
      <c r="C660" s="382">
        <v>2101</v>
      </c>
      <c r="D660" s="384">
        <f t="shared" si="25"/>
        <v>0.929292929292929</v>
      </c>
    </row>
    <row r="661" ht="24.95" customHeight="1" spans="1:4">
      <c r="A661" s="383" t="s">
        <v>579</v>
      </c>
      <c r="B661" s="393">
        <v>375.6667</v>
      </c>
      <c r="C661" s="382">
        <v>347</v>
      </c>
      <c r="D661" s="384">
        <f t="shared" si="25"/>
        <v>-0.0763088663434901</v>
      </c>
    </row>
    <row r="662" ht="24.95" customHeight="1" spans="1:4">
      <c r="A662" s="383" t="s">
        <v>580</v>
      </c>
      <c r="B662" s="387"/>
      <c r="C662" s="387"/>
      <c r="D662" s="384"/>
    </row>
    <row r="663" ht="24.95" customHeight="1" spans="1:4">
      <c r="A663" s="383" t="s">
        <v>581</v>
      </c>
      <c r="B663" s="382"/>
      <c r="C663" s="382"/>
      <c r="D663" s="384"/>
    </row>
    <row r="664" ht="24.95" customHeight="1" spans="1:4">
      <c r="A664" s="383" t="s">
        <v>582</v>
      </c>
      <c r="B664" s="382"/>
      <c r="C664" s="382"/>
      <c r="D664" s="384"/>
    </row>
    <row r="665" ht="24.95" customHeight="1" spans="1:4">
      <c r="A665" s="383" t="s">
        <v>583</v>
      </c>
      <c r="B665" s="387"/>
      <c r="C665" s="387"/>
      <c r="D665" s="384"/>
    </row>
    <row r="666" ht="24.95" customHeight="1" spans="1:4">
      <c r="A666" s="383" t="s">
        <v>584</v>
      </c>
      <c r="B666" s="382"/>
      <c r="C666" s="382"/>
      <c r="D666" s="384"/>
    </row>
    <row r="667" ht="24.95" customHeight="1" spans="1:4">
      <c r="A667" s="383" t="s">
        <v>585</v>
      </c>
      <c r="B667" s="382"/>
      <c r="C667" s="382"/>
      <c r="D667" s="384"/>
    </row>
    <row r="668" ht="24.95" customHeight="1" spans="1:4">
      <c r="A668" s="383" t="s">
        <v>586</v>
      </c>
      <c r="B668" s="387"/>
      <c r="C668" s="387"/>
      <c r="D668" s="384"/>
    </row>
    <row r="669" ht="24.95" customHeight="1" spans="1:4">
      <c r="A669" s="383" t="s">
        <v>587</v>
      </c>
      <c r="B669" s="382"/>
      <c r="C669" s="382"/>
      <c r="D669" s="384"/>
    </row>
    <row r="670" ht="24.95" customHeight="1" spans="1:4">
      <c r="A670" s="383" t="s">
        <v>588</v>
      </c>
      <c r="B670" s="382"/>
      <c r="C670" s="382"/>
      <c r="D670" s="384"/>
    </row>
    <row r="671" ht="24.95" customHeight="1" spans="1:4">
      <c r="A671" s="383" t="s">
        <v>589</v>
      </c>
      <c r="B671" s="382"/>
      <c r="C671" s="382"/>
      <c r="D671" s="384"/>
    </row>
    <row r="672" ht="24.95" customHeight="1" spans="1:4">
      <c r="A672" s="383" t="s">
        <v>590</v>
      </c>
      <c r="B672" s="387"/>
      <c r="C672" s="387"/>
      <c r="D672" s="384"/>
    </row>
    <row r="673" ht="24.95" customHeight="1" spans="1:4">
      <c r="A673" s="379" t="s">
        <v>591</v>
      </c>
      <c r="B673" s="386">
        <v>1714</v>
      </c>
      <c r="C673" s="386">
        <v>1680</v>
      </c>
      <c r="D673" s="381">
        <f t="shared" ref="D673:D680" si="26">(C673-B673)/B673</f>
        <v>-0.0198366394399067</v>
      </c>
    </row>
    <row r="674" ht="24.95" customHeight="1" spans="1:4">
      <c r="A674" s="383" t="s">
        <v>592</v>
      </c>
      <c r="B674" s="382"/>
      <c r="C674" s="382"/>
      <c r="D674" s="384"/>
    </row>
    <row r="675" ht="24.95" customHeight="1" spans="1:4">
      <c r="A675" s="383" t="s">
        <v>593</v>
      </c>
      <c r="B675" s="382">
        <v>1618</v>
      </c>
      <c r="C675" s="382">
        <v>1575</v>
      </c>
      <c r="D675" s="384">
        <f t="shared" si="26"/>
        <v>-0.0265760197775031</v>
      </c>
    </row>
    <row r="676" ht="24.95" customHeight="1" spans="1:4">
      <c r="A676" s="383" t="s">
        <v>594</v>
      </c>
      <c r="B676" s="387">
        <v>96.36</v>
      </c>
      <c r="C676" s="392">
        <v>105.252</v>
      </c>
      <c r="D676" s="384">
        <f t="shared" si="26"/>
        <v>0.0922789539227895</v>
      </c>
    </row>
    <row r="677" ht="24.95" customHeight="1" spans="1:4">
      <c r="A677" s="379" t="s">
        <v>595</v>
      </c>
      <c r="B677" s="386">
        <v>2197</v>
      </c>
      <c r="C677" s="386">
        <v>2573</v>
      </c>
      <c r="D677" s="381">
        <f t="shared" si="26"/>
        <v>0.171142467000455</v>
      </c>
    </row>
    <row r="678" ht="24.95" customHeight="1" spans="1:4">
      <c r="A678" s="383" t="s">
        <v>596</v>
      </c>
      <c r="B678" s="382">
        <v>918</v>
      </c>
      <c r="C678" s="382">
        <v>947</v>
      </c>
      <c r="D678" s="384">
        <f t="shared" si="26"/>
        <v>0.0315904139433551</v>
      </c>
    </row>
    <row r="679" ht="24.95" customHeight="1" spans="1:4">
      <c r="A679" s="383" t="s">
        <v>597</v>
      </c>
      <c r="B679" s="382">
        <v>148.7988</v>
      </c>
      <c r="C679" s="382">
        <v>145.1905</v>
      </c>
      <c r="D679" s="384">
        <f t="shared" si="26"/>
        <v>-0.0242495235176629</v>
      </c>
    </row>
    <row r="680" ht="24.95" customHeight="1" spans="1:4">
      <c r="A680" s="383" t="s">
        <v>598</v>
      </c>
      <c r="B680" s="382">
        <v>891.4149</v>
      </c>
      <c r="C680" s="382">
        <v>897.9638</v>
      </c>
      <c r="D680" s="384">
        <f t="shared" si="26"/>
        <v>0.00734663510784933</v>
      </c>
    </row>
    <row r="681" ht="24.95" customHeight="1" spans="1:4">
      <c r="A681" s="383" t="s">
        <v>599</v>
      </c>
      <c r="B681" s="387"/>
      <c r="C681" s="387"/>
      <c r="D681" s="384"/>
    </row>
    <row r="682" ht="24.95" customHeight="1" spans="1:4">
      <c r="A682" s="383" t="s">
        <v>600</v>
      </c>
      <c r="B682" s="382"/>
      <c r="C682" s="382"/>
      <c r="D682" s="384"/>
    </row>
    <row r="683" ht="24.95" customHeight="1" spans="1:4">
      <c r="A683" s="383" t="s">
        <v>601</v>
      </c>
      <c r="B683" s="387"/>
      <c r="C683" s="387"/>
      <c r="D683" s="384"/>
    </row>
    <row r="684" ht="24.95" customHeight="1" spans="1:4">
      <c r="A684" s="383" t="s">
        <v>602</v>
      </c>
      <c r="B684" s="387"/>
      <c r="C684" s="387"/>
      <c r="D684" s="384"/>
    </row>
    <row r="685" ht="24.95" customHeight="1" spans="1:4">
      <c r="A685" s="383" t="s">
        <v>603</v>
      </c>
      <c r="B685" s="382">
        <v>119</v>
      </c>
      <c r="C685" s="382">
        <v>258</v>
      </c>
      <c r="D685" s="384">
        <f>(C685-B685)/B685</f>
        <v>1.16806722689076</v>
      </c>
    </row>
    <row r="686" ht="24.95" customHeight="1" spans="1:4">
      <c r="A686" s="383" t="s">
        <v>604</v>
      </c>
      <c r="B686" s="382"/>
      <c r="C686" s="392">
        <v>25</v>
      </c>
      <c r="D686" s="384"/>
    </row>
    <row r="687" ht="24.95" customHeight="1" spans="1:4">
      <c r="A687" s="383" t="s">
        <v>605</v>
      </c>
      <c r="B687" s="382"/>
      <c r="C687" s="382">
        <v>250</v>
      </c>
      <c r="D687" s="384"/>
    </row>
    <row r="688" ht="24.95" customHeight="1" spans="1:4">
      <c r="A688" s="383" t="s">
        <v>606</v>
      </c>
      <c r="B688" s="382">
        <v>120</v>
      </c>
      <c r="C688" s="382">
        <v>50</v>
      </c>
      <c r="D688" s="384">
        <f t="shared" ref="D688:D693" si="27">(C688-B688)/B688</f>
        <v>-0.583333333333333</v>
      </c>
    </row>
    <row r="689" ht="24.95" customHeight="1" spans="1:4">
      <c r="A689" s="379" t="s">
        <v>607</v>
      </c>
      <c r="B689" s="380"/>
      <c r="C689" s="380"/>
      <c r="D689" s="381"/>
    </row>
    <row r="690" ht="24.95" customHeight="1" spans="1:4">
      <c r="A690" s="383" t="s">
        <v>608</v>
      </c>
      <c r="B690" s="382"/>
      <c r="C690" s="382"/>
      <c r="D690" s="384"/>
    </row>
    <row r="691" ht="24.95" customHeight="1" spans="1:4">
      <c r="A691" s="383" t="s">
        <v>609</v>
      </c>
      <c r="B691" s="382"/>
      <c r="C691" s="382"/>
      <c r="D691" s="384"/>
    </row>
    <row r="692" ht="24.95" customHeight="1" spans="1:4">
      <c r="A692" s="379" t="s">
        <v>610</v>
      </c>
      <c r="B692" s="386">
        <v>312</v>
      </c>
      <c r="C692" s="382">
        <v>126</v>
      </c>
      <c r="D692" s="381">
        <f t="shared" si="27"/>
        <v>-0.596153846153846</v>
      </c>
    </row>
    <row r="693" ht="24.95" customHeight="1" spans="1:4">
      <c r="A693" s="383" t="s">
        <v>611</v>
      </c>
      <c r="B693" s="382">
        <v>312</v>
      </c>
      <c r="C693" s="382"/>
      <c r="D693" s="384">
        <f t="shared" si="27"/>
        <v>-1</v>
      </c>
    </row>
    <row r="694" ht="24.95" customHeight="1" spans="1:4">
      <c r="A694" s="383" t="s">
        <v>612</v>
      </c>
      <c r="B694" s="382"/>
      <c r="C694" s="382"/>
      <c r="D694" s="384"/>
    </row>
    <row r="695" ht="24.95" customHeight="1" spans="1:4">
      <c r="A695" s="383" t="s">
        <v>613</v>
      </c>
      <c r="B695" s="382"/>
      <c r="C695" s="382">
        <v>126</v>
      </c>
      <c r="D695" s="384"/>
    </row>
    <row r="696" ht="24.95" customHeight="1" spans="1:4">
      <c r="A696" s="379" t="s">
        <v>614</v>
      </c>
      <c r="B696" s="386"/>
      <c r="C696" s="386"/>
      <c r="D696" s="381"/>
    </row>
    <row r="697" ht="24.95" customHeight="1" spans="1:4">
      <c r="A697" s="383" t="s">
        <v>615</v>
      </c>
      <c r="B697" s="382"/>
      <c r="C697" s="382"/>
      <c r="D697" s="384"/>
    </row>
    <row r="698" ht="24.95" customHeight="1" spans="1:4">
      <c r="A698" s="383" t="s">
        <v>616</v>
      </c>
      <c r="B698" s="382"/>
      <c r="C698" s="382"/>
      <c r="D698" s="384"/>
    </row>
    <row r="699" ht="24.95" customHeight="1" spans="1:4">
      <c r="A699" s="383" t="s">
        <v>617</v>
      </c>
      <c r="B699" s="382"/>
      <c r="C699" s="382"/>
      <c r="D699" s="384"/>
    </row>
    <row r="700" ht="24.95" customHeight="1" spans="1:4">
      <c r="A700" s="383" t="s">
        <v>618</v>
      </c>
      <c r="B700" s="382"/>
      <c r="C700" s="382"/>
      <c r="D700" s="384"/>
    </row>
    <row r="701" ht="24.95" customHeight="1" spans="1:4">
      <c r="A701" s="379" t="s">
        <v>619</v>
      </c>
      <c r="B701" s="386">
        <v>2160</v>
      </c>
      <c r="C701" s="386"/>
      <c r="D701" s="381">
        <f>(C701-B701)/B701</f>
        <v>-1</v>
      </c>
    </row>
    <row r="702" ht="42" customHeight="1" spans="1:4">
      <c r="A702" s="383" t="s">
        <v>620</v>
      </c>
      <c r="B702" s="387"/>
      <c r="C702" s="387"/>
      <c r="D702" s="384"/>
    </row>
    <row r="703" ht="38.1" customHeight="1" spans="1:4">
      <c r="A703" s="383" t="s">
        <v>621</v>
      </c>
      <c r="B703" s="382">
        <v>2160</v>
      </c>
      <c r="C703" s="382"/>
      <c r="D703" s="384">
        <f>(C703-B703)/B703</f>
        <v>-1</v>
      </c>
    </row>
    <row r="704" ht="39.95" customHeight="1" spans="1:4">
      <c r="A704" s="383" t="s">
        <v>622</v>
      </c>
      <c r="B704" s="382"/>
      <c r="C704" s="382"/>
      <c r="D704" s="384"/>
    </row>
    <row r="705" ht="24.95" customHeight="1" spans="1:4">
      <c r="A705" s="379" t="s">
        <v>623</v>
      </c>
      <c r="B705" s="386"/>
      <c r="C705" s="386"/>
      <c r="D705" s="381"/>
    </row>
    <row r="706" ht="24.95" customHeight="1" spans="1:4">
      <c r="A706" s="383" t="s">
        <v>624</v>
      </c>
      <c r="B706" s="387"/>
      <c r="C706" s="387"/>
      <c r="D706" s="384"/>
    </row>
    <row r="707" ht="24.95" customHeight="1" spans="1:4">
      <c r="A707" s="383" t="s">
        <v>625</v>
      </c>
      <c r="B707" s="382"/>
      <c r="C707" s="382"/>
      <c r="D707" s="384"/>
    </row>
    <row r="708" ht="24.95" customHeight="1" spans="1:4">
      <c r="A708" s="383" t="s">
        <v>626</v>
      </c>
      <c r="B708" s="382"/>
      <c r="C708" s="382"/>
      <c r="D708" s="384"/>
    </row>
    <row r="709" ht="24.95" customHeight="1" spans="1:4">
      <c r="A709" s="379" t="s">
        <v>627</v>
      </c>
      <c r="B709" s="386"/>
      <c r="C709" s="386"/>
      <c r="D709" s="381"/>
    </row>
    <row r="710" ht="24.95" customHeight="1" spans="1:4">
      <c r="A710" s="383" t="s">
        <v>628</v>
      </c>
      <c r="B710" s="382"/>
      <c r="C710" s="382"/>
      <c r="D710" s="384"/>
    </row>
    <row r="711" ht="24.95" customHeight="1" spans="1:4">
      <c r="A711" s="383" t="s">
        <v>629</v>
      </c>
      <c r="B711" s="382"/>
      <c r="C711" s="382"/>
      <c r="D711" s="384"/>
    </row>
    <row r="712" ht="24.95" customHeight="1" spans="1:4">
      <c r="A712" s="379" t="s">
        <v>630</v>
      </c>
      <c r="B712" s="386"/>
      <c r="C712" s="386"/>
      <c r="D712" s="381"/>
    </row>
    <row r="713" ht="24.95" customHeight="1" spans="1:4">
      <c r="A713" s="383" t="s">
        <v>126</v>
      </c>
      <c r="B713" s="382"/>
      <c r="C713" s="382"/>
      <c r="D713" s="384"/>
    </row>
    <row r="714" ht="24.95" customHeight="1" spans="1:4">
      <c r="A714" s="383" t="s">
        <v>127</v>
      </c>
      <c r="B714" s="382"/>
      <c r="C714" s="382"/>
      <c r="D714" s="384"/>
    </row>
    <row r="715" ht="24.95" customHeight="1" spans="1:4">
      <c r="A715" s="383" t="s">
        <v>128</v>
      </c>
      <c r="B715" s="382"/>
      <c r="C715" s="382"/>
      <c r="D715" s="384"/>
    </row>
    <row r="716" ht="24.95" customHeight="1" spans="1:4">
      <c r="A716" s="383" t="s">
        <v>167</v>
      </c>
      <c r="B716" s="382"/>
      <c r="C716" s="382"/>
      <c r="D716" s="384"/>
    </row>
    <row r="717" ht="24.95" customHeight="1" spans="1:4">
      <c r="A717" s="383" t="s">
        <v>631</v>
      </c>
      <c r="B717" s="382"/>
      <c r="C717" s="382"/>
      <c r="D717" s="384"/>
    </row>
    <row r="718" ht="24.95" customHeight="1" spans="1:4">
      <c r="A718" s="383" t="s">
        <v>632</v>
      </c>
      <c r="B718" s="387"/>
      <c r="C718" s="387"/>
      <c r="D718" s="384"/>
    </row>
    <row r="719" ht="24.95" customHeight="1" spans="1:4">
      <c r="A719" s="383" t="s">
        <v>135</v>
      </c>
      <c r="B719" s="382"/>
      <c r="C719" s="382"/>
      <c r="D719" s="384"/>
    </row>
    <row r="720" ht="24.95" customHeight="1" spans="1:4">
      <c r="A720" s="383" t="s">
        <v>633</v>
      </c>
      <c r="B720" s="382"/>
      <c r="C720" s="382"/>
      <c r="D720" s="384"/>
    </row>
    <row r="721" ht="24.95" customHeight="1" spans="1:4">
      <c r="A721" s="379" t="s">
        <v>634</v>
      </c>
      <c r="B721" s="380"/>
      <c r="C721" s="380"/>
      <c r="D721" s="381"/>
    </row>
    <row r="722" ht="24.95" customHeight="1" spans="1:4">
      <c r="A722" s="383" t="s">
        <v>635</v>
      </c>
      <c r="B722" s="382"/>
      <c r="C722" s="382"/>
      <c r="D722" s="384"/>
    </row>
    <row r="723" ht="24.95" customHeight="1" spans="1:4">
      <c r="A723" s="379" t="s">
        <v>636</v>
      </c>
      <c r="B723" s="386"/>
      <c r="C723" s="382">
        <v>1650</v>
      </c>
      <c r="D723" s="381"/>
    </row>
    <row r="724" ht="24.95" customHeight="1" spans="1:4">
      <c r="A724" s="383" t="s">
        <v>637</v>
      </c>
      <c r="B724" s="382"/>
      <c r="C724" s="382">
        <v>1650</v>
      </c>
      <c r="D724" s="384"/>
    </row>
    <row r="725" ht="24.95" customHeight="1" spans="1:4">
      <c r="A725" s="379" t="s">
        <v>264</v>
      </c>
      <c r="B725" s="386"/>
      <c r="C725" s="386"/>
      <c r="D725" s="381"/>
    </row>
    <row r="726" ht="24.95" customHeight="1" spans="1:4">
      <c r="A726" s="379" t="s">
        <v>332</v>
      </c>
      <c r="B726" s="386"/>
      <c r="C726" s="386"/>
      <c r="D726" s="381"/>
    </row>
    <row r="727" ht="24.95" customHeight="1" spans="1:4">
      <c r="A727" s="379" t="s">
        <v>87</v>
      </c>
      <c r="B727" s="380">
        <f>B728+B738+B742</f>
        <v>2379</v>
      </c>
      <c r="C727" s="380">
        <v>2483</v>
      </c>
      <c r="D727" s="381">
        <f t="shared" ref="D727:D729" si="28">(C727-B727)/B727</f>
        <v>0.0437158469945355</v>
      </c>
    </row>
    <row r="728" ht="24.95" customHeight="1" spans="1:4">
      <c r="A728" s="379" t="s">
        <v>638</v>
      </c>
      <c r="B728" s="386">
        <v>1518</v>
      </c>
      <c r="C728" s="386"/>
      <c r="D728" s="381">
        <f t="shared" si="28"/>
        <v>-1</v>
      </c>
    </row>
    <row r="729" ht="24.95" customHeight="1" spans="1:4">
      <c r="A729" s="383" t="s">
        <v>126</v>
      </c>
      <c r="B729" s="382">
        <v>618.1883</v>
      </c>
      <c r="C729" s="382"/>
      <c r="D729" s="384">
        <f t="shared" si="28"/>
        <v>-1</v>
      </c>
    </row>
    <row r="730" ht="24.95" customHeight="1" spans="1:4">
      <c r="A730" s="383" t="s">
        <v>127</v>
      </c>
      <c r="B730" s="382"/>
      <c r="C730" s="382"/>
      <c r="D730" s="384"/>
    </row>
    <row r="731" ht="24.95" customHeight="1" spans="1:4">
      <c r="A731" s="383" t="s">
        <v>128</v>
      </c>
      <c r="B731" s="382"/>
      <c r="C731" s="382"/>
      <c r="D731" s="384"/>
    </row>
    <row r="732" ht="24.95" customHeight="1" spans="1:4">
      <c r="A732" s="383" t="s">
        <v>639</v>
      </c>
      <c r="B732" s="382"/>
      <c r="C732" s="382"/>
      <c r="D732" s="384"/>
    </row>
    <row r="733" ht="24.95" customHeight="1" spans="1:4">
      <c r="A733" s="383" t="s">
        <v>640</v>
      </c>
      <c r="B733" s="382"/>
      <c r="C733" s="382"/>
      <c r="D733" s="384"/>
    </row>
    <row r="734" ht="24.95" customHeight="1" spans="1:4">
      <c r="A734" s="383" t="s">
        <v>641</v>
      </c>
      <c r="B734" s="382"/>
      <c r="C734" s="382"/>
      <c r="D734" s="384"/>
    </row>
    <row r="735" ht="24.95" customHeight="1" spans="1:4">
      <c r="A735" s="383" t="s">
        <v>642</v>
      </c>
      <c r="B735" s="382"/>
      <c r="C735" s="382"/>
      <c r="D735" s="384"/>
    </row>
    <row r="736" ht="24.95" customHeight="1" spans="1:4">
      <c r="A736" s="383" t="s">
        <v>643</v>
      </c>
      <c r="B736" s="382"/>
      <c r="C736" s="382"/>
      <c r="D736" s="384"/>
    </row>
    <row r="737" ht="24.95" customHeight="1" spans="1:4">
      <c r="A737" s="383" t="s">
        <v>644</v>
      </c>
      <c r="B737" s="382">
        <v>900</v>
      </c>
      <c r="C737" s="382"/>
      <c r="D737" s="384">
        <f t="shared" ref="D737:D739" si="29">(C737-B737)/B737</f>
        <v>-1</v>
      </c>
    </row>
    <row r="738" ht="24.95" customHeight="1" spans="1:4">
      <c r="A738" s="379" t="s">
        <v>645</v>
      </c>
      <c r="B738" s="380">
        <v>70</v>
      </c>
      <c r="C738" s="380"/>
      <c r="D738" s="381">
        <f t="shared" si="29"/>
        <v>-1</v>
      </c>
    </row>
    <row r="739" ht="24.95" customHeight="1" spans="1:4">
      <c r="A739" s="383" t="s">
        <v>646</v>
      </c>
      <c r="B739" s="382">
        <v>70</v>
      </c>
      <c r="C739" s="382"/>
      <c r="D739" s="384">
        <f t="shared" si="29"/>
        <v>-1</v>
      </c>
    </row>
    <row r="740" ht="24.95" customHeight="1" spans="1:4">
      <c r="A740" s="383" t="s">
        <v>647</v>
      </c>
      <c r="B740" s="382"/>
      <c r="C740" s="382"/>
      <c r="D740" s="384"/>
    </row>
    <row r="741" ht="24.95" customHeight="1" spans="1:4">
      <c r="A741" s="383" t="s">
        <v>648</v>
      </c>
      <c r="B741" s="382"/>
      <c r="C741" s="382"/>
      <c r="D741" s="384"/>
    </row>
    <row r="742" ht="24.95" customHeight="1" spans="1:4">
      <c r="A742" s="379" t="s">
        <v>649</v>
      </c>
      <c r="B742" s="387">
        <v>791</v>
      </c>
      <c r="C742" s="386">
        <v>2483</v>
      </c>
      <c r="D742" s="381">
        <f>(C742-B742)/B742</f>
        <v>2.13906447534766</v>
      </c>
    </row>
    <row r="743" ht="24.95" customHeight="1" spans="1:4">
      <c r="A743" s="383" t="s">
        <v>650</v>
      </c>
      <c r="B743" s="387"/>
      <c r="C743" s="387"/>
      <c r="D743" s="384"/>
    </row>
    <row r="744" ht="24.95" customHeight="1" spans="1:4">
      <c r="A744" s="383" t="s">
        <v>651</v>
      </c>
      <c r="B744" s="382"/>
      <c r="C744" s="382"/>
      <c r="D744" s="384"/>
    </row>
    <row r="745" ht="24.95" customHeight="1" spans="1:4">
      <c r="A745" s="383" t="s">
        <v>652</v>
      </c>
      <c r="B745" s="382"/>
      <c r="C745" s="382"/>
      <c r="D745" s="384"/>
    </row>
    <row r="746" ht="24.95" customHeight="1" spans="1:4">
      <c r="A746" s="383" t="s">
        <v>653</v>
      </c>
      <c r="B746" s="382"/>
      <c r="C746" s="382"/>
      <c r="D746" s="384"/>
    </row>
    <row r="747" ht="24.95" customHeight="1" spans="1:4">
      <c r="A747" s="383" t="s">
        <v>654</v>
      </c>
      <c r="B747" s="382"/>
      <c r="C747" s="382"/>
      <c r="D747" s="384"/>
    </row>
    <row r="748" ht="24.95" customHeight="1" spans="1:4">
      <c r="A748" s="383" t="s">
        <v>655</v>
      </c>
      <c r="B748" s="382"/>
      <c r="C748" s="382"/>
      <c r="D748" s="384"/>
    </row>
    <row r="749" ht="24.95" customHeight="1" spans="1:4">
      <c r="A749" s="383" t="s">
        <v>656</v>
      </c>
      <c r="B749" s="387">
        <v>791</v>
      </c>
      <c r="C749" s="387">
        <v>2483</v>
      </c>
      <c r="D749" s="384">
        <f>(C749-B749)/B749</f>
        <v>2.13906447534766</v>
      </c>
    </row>
    <row r="750" ht="24.95" customHeight="1" spans="1:4">
      <c r="A750" s="379" t="s">
        <v>657</v>
      </c>
      <c r="B750" s="386"/>
      <c r="C750" s="386"/>
      <c r="D750" s="381"/>
    </row>
    <row r="751" ht="24.95" customHeight="1" spans="1:4">
      <c r="A751" s="383" t="s">
        <v>658</v>
      </c>
      <c r="B751" s="382"/>
      <c r="C751" s="382"/>
      <c r="D751" s="384"/>
    </row>
    <row r="752" ht="24.95" customHeight="1" spans="1:4">
      <c r="A752" s="383" t="s">
        <v>659</v>
      </c>
      <c r="B752" s="382"/>
      <c r="C752" s="382"/>
      <c r="D752" s="384"/>
    </row>
    <row r="753" ht="24.95" customHeight="1" spans="1:4">
      <c r="A753" s="383" t="s">
        <v>660</v>
      </c>
      <c r="B753" s="382"/>
      <c r="C753" s="382"/>
      <c r="D753" s="384"/>
    </row>
    <row r="754" ht="24.95" customHeight="1" spans="1:4">
      <c r="A754" s="383" t="s">
        <v>661</v>
      </c>
      <c r="B754" s="382"/>
      <c r="C754" s="382"/>
      <c r="D754" s="384"/>
    </row>
    <row r="755" ht="24.95" customHeight="1" spans="1:4">
      <c r="A755" s="379" t="s">
        <v>662</v>
      </c>
      <c r="B755" s="380"/>
      <c r="C755" s="380"/>
      <c r="D755" s="381"/>
    </row>
    <row r="756" ht="24.95" customHeight="1" spans="1:4">
      <c r="A756" s="383" t="s">
        <v>663</v>
      </c>
      <c r="B756" s="382"/>
      <c r="C756" s="382"/>
      <c r="D756" s="384"/>
    </row>
    <row r="757" ht="24.95" customHeight="1" spans="1:4">
      <c r="A757" s="383" t="s">
        <v>664</v>
      </c>
      <c r="B757" s="387"/>
      <c r="C757" s="387"/>
      <c r="D757" s="384"/>
    </row>
    <row r="758" ht="24.95" customHeight="1" spans="1:4">
      <c r="A758" s="383" t="s">
        <v>665</v>
      </c>
      <c r="B758" s="387"/>
      <c r="C758" s="387"/>
      <c r="D758" s="384"/>
    </row>
    <row r="759" ht="24.95" customHeight="1" spans="1:4">
      <c r="A759" s="383" t="s">
        <v>666</v>
      </c>
      <c r="B759" s="382"/>
      <c r="C759" s="382"/>
      <c r="D759" s="384"/>
    </row>
    <row r="760" ht="24.95" customHeight="1" spans="1:4">
      <c r="A760" s="383" t="s">
        <v>667</v>
      </c>
      <c r="B760" s="382"/>
      <c r="C760" s="382"/>
      <c r="D760" s="384"/>
    </row>
    <row r="761" ht="24.95" customHeight="1" spans="1:4">
      <c r="A761" s="383" t="s">
        <v>668</v>
      </c>
      <c r="B761" s="382"/>
      <c r="C761" s="382"/>
      <c r="D761" s="384"/>
    </row>
    <row r="762" ht="24.95" customHeight="1" spans="1:4">
      <c r="A762" s="379" t="s">
        <v>669</v>
      </c>
      <c r="B762" s="386"/>
      <c r="C762" s="386"/>
      <c r="D762" s="381"/>
    </row>
    <row r="763" ht="24.95" customHeight="1" spans="1:4">
      <c r="A763" s="383" t="s">
        <v>670</v>
      </c>
      <c r="B763" s="382"/>
      <c r="C763" s="382"/>
      <c r="D763" s="384"/>
    </row>
    <row r="764" ht="24.95" customHeight="1" spans="1:4">
      <c r="A764" s="383" t="s">
        <v>671</v>
      </c>
      <c r="B764" s="382"/>
      <c r="C764" s="382"/>
      <c r="D764" s="384"/>
    </row>
    <row r="765" ht="24.95" customHeight="1" spans="1:4">
      <c r="A765" s="383" t="s">
        <v>672</v>
      </c>
      <c r="B765" s="382"/>
      <c r="C765" s="382"/>
      <c r="D765" s="384"/>
    </row>
    <row r="766" ht="24.95" customHeight="1" spans="1:4">
      <c r="A766" s="383" t="s">
        <v>673</v>
      </c>
      <c r="B766" s="382"/>
      <c r="C766" s="382"/>
      <c r="D766" s="384"/>
    </row>
    <row r="767" ht="24.95" customHeight="1" spans="1:4">
      <c r="A767" s="383" t="s">
        <v>674</v>
      </c>
      <c r="B767" s="387"/>
      <c r="C767" s="387"/>
      <c r="D767" s="384"/>
    </row>
    <row r="768" ht="24.95" customHeight="1" spans="1:4">
      <c r="A768" s="379" t="s">
        <v>675</v>
      </c>
      <c r="B768" s="386"/>
      <c r="C768" s="386"/>
      <c r="D768" s="381"/>
    </row>
    <row r="769" ht="24.95" customHeight="1" spans="1:4">
      <c r="A769" s="383" t="s">
        <v>676</v>
      </c>
      <c r="B769" s="382"/>
      <c r="C769" s="382"/>
      <c r="D769" s="384"/>
    </row>
    <row r="770" ht="24.95" customHeight="1" spans="1:4">
      <c r="A770" s="383" t="s">
        <v>677</v>
      </c>
      <c r="B770" s="382"/>
      <c r="C770" s="382"/>
      <c r="D770" s="384"/>
    </row>
    <row r="771" ht="24.95" customHeight="1" spans="1:4">
      <c r="A771" s="379" t="s">
        <v>678</v>
      </c>
      <c r="B771" s="380"/>
      <c r="C771" s="380"/>
      <c r="D771" s="381"/>
    </row>
    <row r="772" ht="24.95" customHeight="1" spans="1:4">
      <c r="A772" s="383" t="s">
        <v>679</v>
      </c>
      <c r="B772" s="382"/>
      <c r="C772" s="382"/>
      <c r="D772" s="384"/>
    </row>
    <row r="773" ht="24.95" customHeight="1" spans="1:4">
      <c r="A773" s="383" t="s">
        <v>680</v>
      </c>
      <c r="B773" s="382"/>
      <c r="C773" s="382"/>
      <c r="D773" s="384"/>
    </row>
    <row r="774" ht="24.95" customHeight="1" spans="1:4">
      <c r="A774" s="379" t="s">
        <v>681</v>
      </c>
      <c r="B774" s="386"/>
      <c r="C774" s="386"/>
      <c r="D774" s="381"/>
    </row>
    <row r="775" ht="24.95" customHeight="1" spans="1:4">
      <c r="A775" s="379" t="s">
        <v>682</v>
      </c>
      <c r="B775" s="386"/>
      <c r="C775" s="386"/>
      <c r="D775" s="381"/>
    </row>
    <row r="776" ht="24.95" customHeight="1" spans="1:4">
      <c r="A776" s="379" t="s">
        <v>683</v>
      </c>
      <c r="B776" s="386"/>
      <c r="C776" s="386"/>
      <c r="D776" s="381"/>
    </row>
    <row r="777" ht="24.95" customHeight="1" spans="1:4">
      <c r="A777" s="383" t="s">
        <v>684</v>
      </c>
      <c r="B777" s="382"/>
      <c r="C777" s="382"/>
      <c r="D777" s="384"/>
    </row>
    <row r="778" ht="24.95" customHeight="1" spans="1:4">
      <c r="A778" s="383" t="s">
        <v>685</v>
      </c>
      <c r="B778" s="382"/>
      <c r="C778" s="382"/>
      <c r="D778" s="384"/>
    </row>
    <row r="779" ht="24.95" customHeight="1" spans="1:4">
      <c r="A779" s="383" t="s">
        <v>686</v>
      </c>
      <c r="B779" s="382"/>
      <c r="C779" s="382"/>
      <c r="D779" s="384"/>
    </row>
    <row r="780" ht="24.95" customHeight="1" spans="1:4">
      <c r="A780" s="383" t="s">
        <v>687</v>
      </c>
      <c r="B780" s="387"/>
      <c r="C780" s="387"/>
      <c r="D780" s="384"/>
    </row>
    <row r="781" ht="24.95" customHeight="1" spans="1:4">
      <c r="A781" s="383" t="s">
        <v>688</v>
      </c>
      <c r="B781" s="382"/>
      <c r="C781" s="382"/>
      <c r="D781" s="384"/>
    </row>
    <row r="782" ht="24.95" customHeight="1" spans="1:4">
      <c r="A782" s="379" t="s">
        <v>689</v>
      </c>
      <c r="B782" s="386"/>
      <c r="C782" s="386"/>
      <c r="D782" s="381"/>
    </row>
    <row r="783" ht="24.95" customHeight="1" spans="1:4">
      <c r="A783" s="379" t="s">
        <v>690</v>
      </c>
      <c r="B783" s="386"/>
      <c r="C783" s="386"/>
      <c r="D783" s="381"/>
    </row>
    <row r="784" ht="24.95" customHeight="1" spans="1:4">
      <c r="A784" s="379" t="s">
        <v>691</v>
      </c>
      <c r="B784" s="386"/>
      <c r="C784" s="386"/>
      <c r="D784" s="381"/>
    </row>
    <row r="785" ht="24.95" customHeight="1" spans="1:4">
      <c r="A785" s="383" t="s">
        <v>126</v>
      </c>
      <c r="B785" s="382"/>
      <c r="C785" s="382"/>
      <c r="D785" s="384"/>
    </row>
    <row r="786" ht="24.95" customHeight="1" spans="1:4">
      <c r="A786" s="383" t="s">
        <v>127</v>
      </c>
      <c r="B786" s="387"/>
      <c r="C786" s="387"/>
      <c r="D786" s="384"/>
    </row>
    <row r="787" ht="24.95" customHeight="1" spans="1:4">
      <c r="A787" s="383" t="s">
        <v>128</v>
      </c>
      <c r="B787" s="382"/>
      <c r="C787" s="382"/>
      <c r="D787" s="384"/>
    </row>
    <row r="788" ht="24.95" customHeight="1" spans="1:4">
      <c r="A788" s="383" t="s">
        <v>692</v>
      </c>
      <c r="B788" s="382"/>
      <c r="C788" s="382"/>
      <c r="D788" s="384"/>
    </row>
    <row r="789" ht="24.95" customHeight="1" spans="1:4">
      <c r="A789" s="383" t="s">
        <v>693</v>
      </c>
      <c r="B789" s="382"/>
      <c r="C789" s="382"/>
      <c r="D789" s="384"/>
    </row>
    <row r="790" ht="24.95" customHeight="1" spans="1:4">
      <c r="A790" s="383" t="s">
        <v>694</v>
      </c>
      <c r="B790" s="382"/>
      <c r="C790" s="382"/>
      <c r="D790" s="384"/>
    </row>
    <row r="791" ht="24.95" customHeight="1" spans="1:4">
      <c r="A791" s="383" t="s">
        <v>695</v>
      </c>
      <c r="B791" s="382"/>
      <c r="C791" s="382"/>
      <c r="D791" s="384"/>
    </row>
    <row r="792" ht="24.95" customHeight="1" spans="1:4">
      <c r="A792" s="383" t="s">
        <v>696</v>
      </c>
      <c r="B792" s="387"/>
      <c r="C792" s="387"/>
      <c r="D792" s="384"/>
    </row>
    <row r="793" ht="24.95" customHeight="1" spans="1:4">
      <c r="A793" s="383" t="s">
        <v>697</v>
      </c>
      <c r="B793" s="382"/>
      <c r="C793" s="382"/>
      <c r="D793" s="384"/>
    </row>
    <row r="794" ht="24.95" customHeight="1" spans="1:4">
      <c r="A794" s="383" t="s">
        <v>698</v>
      </c>
      <c r="B794" s="382"/>
      <c r="C794" s="382"/>
      <c r="D794" s="384"/>
    </row>
    <row r="795" ht="24.95" customHeight="1" spans="1:4">
      <c r="A795" s="383" t="s">
        <v>167</v>
      </c>
      <c r="B795" s="382"/>
      <c r="C795" s="382"/>
      <c r="D795" s="384"/>
    </row>
    <row r="796" ht="24.95" customHeight="1" spans="1:4">
      <c r="A796" s="383" t="s">
        <v>699</v>
      </c>
      <c r="B796" s="382"/>
      <c r="C796" s="382"/>
      <c r="D796" s="384"/>
    </row>
    <row r="797" ht="24.95" customHeight="1" spans="1:4">
      <c r="A797" s="383" t="s">
        <v>135</v>
      </c>
      <c r="B797" s="382"/>
      <c r="C797" s="382"/>
      <c r="D797" s="384"/>
    </row>
    <row r="798" ht="24.95" customHeight="1" spans="1:4">
      <c r="A798" s="383" t="s">
        <v>700</v>
      </c>
      <c r="B798" s="387"/>
      <c r="C798" s="387"/>
      <c r="D798" s="384"/>
    </row>
    <row r="799" ht="24.95" customHeight="1" spans="1:4">
      <c r="A799" s="379" t="s">
        <v>701</v>
      </c>
      <c r="B799" s="386"/>
      <c r="C799" s="386"/>
      <c r="D799" s="381"/>
    </row>
    <row r="800" ht="24.95" customHeight="1" spans="1:4">
      <c r="A800" s="379" t="s">
        <v>264</v>
      </c>
      <c r="B800" s="386"/>
      <c r="C800" s="386"/>
      <c r="D800" s="381"/>
    </row>
    <row r="801" ht="24.95" customHeight="1" spans="1:4">
      <c r="A801" s="379" t="s">
        <v>88</v>
      </c>
      <c r="B801" s="386">
        <f>B802+B813+B814+B817</f>
        <v>12959.1808</v>
      </c>
      <c r="C801" s="386">
        <f>SUM(C802,C813,C814,C817,C819)</f>
        <v>7808</v>
      </c>
      <c r="D801" s="381">
        <f t="shared" ref="D801:D803" si="30">(C801-B801)/B801</f>
        <v>-0.397492779790525</v>
      </c>
    </row>
    <row r="802" ht="24.95" customHeight="1" spans="1:4">
      <c r="A802" s="379" t="s">
        <v>702</v>
      </c>
      <c r="B802" s="380">
        <v>1820</v>
      </c>
      <c r="C802" s="380">
        <v>2526</v>
      </c>
      <c r="D802" s="381">
        <f t="shared" si="30"/>
        <v>0.387912087912088</v>
      </c>
    </row>
    <row r="803" ht="24.95" customHeight="1" spans="1:4">
      <c r="A803" s="383" t="s">
        <v>126</v>
      </c>
      <c r="B803" s="382">
        <v>821.9091</v>
      </c>
      <c r="C803" s="382">
        <v>702.2315</v>
      </c>
      <c r="D803" s="384">
        <f t="shared" si="30"/>
        <v>-0.145609289397088</v>
      </c>
    </row>
    <row r="804" ht="24.95" customHeight="1" spans="1:4">
      <c r="A804" s="383" t="s">
        <v>127</v>
      </c>
      <c r="B804" s="382"/>
      <c r="C804" s="382"/>
      <c r="D804" s="384"/>
    </row>
    <row r="805" ht="24.95" customHeight="1" spans="1:4">
      <c r="A805" s="383" t="s">
        <v>128</v>
      </c>
      <c r="B805" s="382"/>
      <c r="C805" s="382"/>
      <c r="D805" s="384"/>
    </row>
    <row r="806" ht="24.95" customHeight="1" spans="1:4">
      <c r="A806" s="383" t="s">
        <v>703</v>
      </c>
      <c r="B806" s="382">
        <v>998</v>
      </c>
      <c r="C806" s="382">
        <v>1823</v>
      </c>
      <c r="D806" s="384"/>
    </row>
    <row r="807" ht="24.95" customHeight="1" spans="1:4">
      <c r="A807" s="383" t="s">
        <v>704</v>
      </c>
      <c r="B807" s="387"/>
      <c r="C807" s="387"/>
      <c r="D807" s="384"/>
    </row>
    <row r="808" ht="24.95" customHeight="1" spans="1:4">
      <c r="A808" s="383" t="s">
        <v>705</v>
      </c>
      <c r="B808" s="382"/>
      <c r="C808" s="382"/>
      <c r="D808" s="384"/>
    </row>
    <row r="809" ht="24.95" customHeight="1" spans="1:4">
      <c r="A809" s="383" t="s">
        <v>706</v>
      </c>
      <c r="B809" s="382"/>
      <c r="C809" s="382"/>
      <c r="D809" s="384"/>
    </row>
    <row r="810" ht="24.95" customHeight="1" spans="1:4">
      <c r="A810" s="383" t="s">
        <v>707</v>
      </c>
      <c r="B810" s="382"/>
      <c r="C810" s="382"/>
      <c r="D810" s="384"/>
    </row>
    <row r="811" ht="24.95" customHeight="1" spans="1:4">
      <c r="A811" s="383" t="s">
        <v>708</v>
      </c>
      <c r="B811" s="382"/>
      <c r="C811" s="382"/>
      <c r="D811" s="384"/>
    </row>
    <row r="812" ht="24.95" customHeight="1" spans="1:4">
      <c r="A812" s="383" t="s">
        <v>709</v>
      </c>
      <c r="B812" s="382"/>
      <c r="C812" s="382"/>
      <c r="D812" s="384"/>
    </row>
    <row r="813" ht="24.95" customHeight="1" spans="1:4">
      <c r="A813" s="379" t="s">
        <v>710</v>
      </c>
      <c r="B813" s="386">
        <v>331</v>
      </c>
      <c r="C813" s="386">
        <v>339</v>
      </c>
      <c r="D813" s="381">
        <f t="shared" ref="D813:D817" si="31">(C813-B813)/B813</f>
        <v>0.0241691842900302</v>
      </c>
    </row>
    <row r="814" ht="24.95" customHeight="1" spans="1:4">
      <c r="A814" s="379" t="s">
        <v>711</v>
      </c>
      <c r="B814" s="386">
        <v>10564</v>
      </c>
      <c r="C814" s="386">
        <v>4762</v>
      </c>
      <c r="D814" s="381">
        <f t="shared" si="31"/>
        <v>-0.54922377887164</v>
      </c>
    </row>
    <row r="815" ht="24.95" customHeight="1" spans="1:4">
      <c r="A815" s="383" t="s">
        <v>712</v>
      </c>
      <c r="B815" s="387">
        <v>5564</v>
      </c>
      <c r="C815" s="387">
        <v>4762</v>
      </c>
      <c r="D815" s="384">
        <f t="shared" si="31"/>
        <v>-0.144140905823149</v>
      </c>
    </row>
    <row r="816" ht="24.95" customHeight="1" spans="1:4">
      <c r="A816" s="383" t="s">
        <v>713</v>
      </c>
      <c r="B816" s="382">
        <v>5000</v>
      </c>
      <c r="C816" s="382"/>
      <c r="D816" s="384">
        <f t="shared" si="31"/>
        <v>-1</v>
      </c>
    </row>
    <row r="817" ht="24.95" customHeight="1" spans="1:4">
      <c r="A817" s="379" t="s">
        <v>714</v>
      </c>
      <c r="B817" s="386">
        <v>244.1808</v>
      </c>
      <c r="C817" s="386">
        <v>169</v>
      </c>
      <c r="D817" s="381">
        <f t="shared" si="31"/>
        <v>-0.307889891424715</v>
      </c>
    </row>
    <row r="818" ht="24.95" customHeight="1" spans="1:4">
      <c r="A818" s="379" t="s">
        <v>715</v>
      </c>
      <c r="B818" s="386"/>
      <c r="C818" s="386"/>
      <c r="D818" s="381"/>
    </row>
    <row r="819" ht="24.95" customHeight="1" spans="1:4">
      <c r="A819" s="379" t="s">
        <v>716</v>
      </c>
      <c r="B819" s="386"/>
      <c r="C819" s="386">
        <v>12</v>
      </c>
      <c r="D819" s="381"/>
    </row>
    <row r="820" ht="24.95" customHeight="1" spans="1:4">
      <c r="A820" s="379" t="s">
        <v>264</v>
      </c>
      <c r="B820" s="386"/>
      <c r="C820" s="386"/>
      <c r="D820" s="381"/>
    </row>
    <row r="821" ht="24.95" customHeight="1" spans="1:4">
      <c r="A821" s="379" t="s">
        <v>89</v>
      </c>
      <c r="B821" s="386">
        <f>B822+B848+B873+B901+B912+B919+B926+B929</f>
        <v>12575</v>
      </c>
      <c r="C821" s="386">
        <f>SUM(C822,C848,C873,C901,C912,C919,C926,C929,C932,C933)</f>
        <v>12623</v>
      </c>
      <c r="D821" s="381">
        <f t="shared" ref="D821:D823" si="32">(C821-B821)/B821</f>
        <v>0.00381709741550696</v>
      </c>
    </row>
    <row r="822" ht="24.95" customHeight="1" spans="1:4">
      <c r="A822" s="379" t="s">
        <v>717</v>
      </c>
      <c r="B822" s="386">
        <v>8123</v>
      </c>
      <c r="C822" s="386">
        <v>8950</v>
      </c>
      <c r="D822" s="381">
        <f t="shared" si="32"/>
        <v>0.101809676227995</v>
      </c>
    </row>
    <row r="823" ht="24.95" customHeight="1" spans="1:4">
      <c r="A823" s="383" t="s">
        <v>126</v>
      </c>
      <c r="B823" s="382">
        <v>926</v>
      </c>
      <c r="C823" s="382">
        <v>1103</v>
      </c>
      <c r="D823" s="384">
        <f t="shared" si="32"/>
        <v>0.191144708423326</v>
      </c>
    </row>
    <row r="824" ht="24.95" customHeight="1" spans="1:4">
      <c r="A824" s="383" t="s">
        <v>127</v>
      </c>
      <c r="B824" s="382"/>
      <c r="C824" s="382"/>
      <c r="D824" s="384"/>
    </row>
    <row r="825" ht="24.95" customHeight="1" spans="1:4">
      <c r="A825" s="383" t="s">
        <v>128</v>
      </c>
      <c r="B825" s="382"/>
      <c r="C825" s="382"/>
      <c r="D825" s="384"/>
    </row>
    <row r="826" ht="24.95" customHeight="1" spans="1:4">
      <c r="A826" s="383" t="s">
        <v>135</v>
      </c>
      <c r="B826" s="382">
        <v>3629</v>
      </c>
      <c r="C826" s="382">
        <v>4929</v>
      </c>
      <c r="D826" s="384">
        <f>(C826-B826)/B826</f>
        <v>0.358225406448057</v>
      </c>
    </row>
    <row r="827" ht="24.95" customHeight="1" spans="1:4">
      <c r="A827" s="383" t="s">
        <v>718</v>
      </c>
      <c r="B827" s="382"/>
      <c r="C827" s="382"/>
      <c r="D827" s="384"/>
    </row>
    <row r="828" ht="24.95" customHeight="1" spans="1:4">
      <c r="A828" s="383" t="s">
        <v>719</v>
      </c>
      <c r="B828" s="382"/>
      <c r="C828" s="382"/>
      <c r="D828" s="384"/>
    </row>
    <row r="829" ht="24.95" customHeight="1" spans="1:4">
      <c r="A829" s="383" t="s">
        <v>720</v>
      </c>
      <c r="B829" s="382"/>
      <c r="C829" s="382"/>
      <c r="D829" s="384"/>
    </row>
    <row r="830" ht="24.95" customHeight="1" spans="1:4">
      <c r="A830" s="383" t="s">
        <v>721</v>
      </c>
      <c r="B830" s="382">
        <v>20</v>
      </c>
      <c r="C830" s="382"/>
      <c r="D830" s="384">
        <f>(C830-B830)/B830</f>
        <v>-1</v>
      </c>
    </row>
    <row r="831" ht="24.95" customHeight="1" spans="1:4">
      <c r="A831" s="383" t="s">
        <v>722</v>
      </c>
      <c r="B831" s="382"/>
      <c r="C831" s="382"/>
      <c r="D831" s="384"/>
    </row>
    <row r="832" ht="24.95" customHeight="1" spans="1:4">
      <c r="A832" s="383" t="s">
        <v>723</v>
      </c>
      <c r="B832" s="387"/>
      <c r="C832" s="387"/>
      <c r="D832" s="384"/>
    </row>
    <row r="833" ht="24.95" customHeight="1" spans="1:4">
      <c r="A833" s="383" t="s">
        <v>724</v>
      </c>
      <c r="B833" s="387">
        <v>40</v>
      </c>
      <c r="C833" s="387"/>
      <c r="D833" s="384"/>
    </row>
    <row r="834" ht="24.95" customHeight="1" spans="1:4">
      <c r="A834" s="383" t="s">
        <v>725</v>
      </c>
      <c r="B834" s="382"/>
      <c r="C834" s="382"/>
      <c r="D834" s="384"/>
    </row>
    <row r="835" ht="24.95" customHeight="1" spans="1:4">
      <c r="A835" s="383" t="s">
        <v>726</v>
      </c>
      <c r="B835" s="382"/>
      <c r="C835" s="382"/>
      <c r="D835" s="384"/>
    </row>
    <row r="836" ht="24.95" customHeight="1" spans="1:4">
      <c r="A836" s="383" t="s">
        <v>727</v>
      </c>
      <c r="B836" s="382"/>
      <c r="C836" s="382"/>
      <c r="D836" s="384"/>
    </row>
    <row r="837" ht="24.95" customHeight="1" spans="1:4">
      <c r="A837" s="383" t="s">
        <v>728</v>
      </c>
      <c r="B837" s="382"/>
      <c r="C837" s="382"/>
      <c r="D837" s="384"/>
    </row>
    <row r="838" ht="24.95" customHeight="1" spans="1:4">
      <c r="A838" s="383" t="s">
        <v>729</v>
      </c>
      <c r="B838" s="382">
        <v>208</v>
      </c>
      <c r="C838" s="382">
        <v>218</v>
      </c>
      <c r="D838" s="384">
        <f>(C838-B838)/B838</f>
        <v>0.0480769230769231</v>
      </c>
    </row>
    <row r="839" ht="24.95" customHeight="1" spans="1:4">
      <c r="A839" s="383" t="s">
        <v>730</v>
      </c>
      <c r="B839" s="382"/>
      <c r="C839" s="382"/>
      <c r="D839" s="384"/>
    </row>
    <row r="840" ht="24.95" customHeight="1" spans="1:4">
      <c r="A840" s="383" t="s">
        <v>731</v>
      </c>
      <c r="B840" s="382"/>
      <c r="C840" s="382"/>
      <c r="D840" s="384"/>
    </row>
    <row r="841" ht="24.95" customHeight="1" spans="1:4">
      <c r="A841" s="383" t="s">
        <v>732</v>
      </c>
      <c r="B841" s="382"/>
      <c r="C841" s="382">
        <v>290</v>
      </c>
      <c r="D841" s="384"/>
    </row>
    <row r="842" ht="24.95" customHeight="1" spans="1:4">
      <c r="A842" s="383" t="s">
        <v>733</v>
      </c>
      <c r="B842" s="382"/>
      <c r="C842" s="382"/>
      <c r="D842" s="384"/>
    </row>
    <row r="843" ht="24.95" customHeight="1" spans="1:4">
      <c r="A843" s="383" t="s">
        <v>734</v>
      </c>
      <c r="B843" s="382"/>
      <c r="C843" s="382"/>
      <c r="D843" s="384"/>
    </row>
    <row r="844" ht="24.95" customHeight="1" spans="1:4">
      <c r="A844" s="383" t="s">
        <v>735</v>
      </c>
      <c r="B844" s="382"/>
      <c r="C844" s="382"/>
      <c r="D844" s="384"/>
    </row>
    <row r="845" ht="24.95" customHeight="1" spans="1:4">
      <c r="A845" s="383" t="s">
        <v>736</v>
      </c>
      <c r="B845" s="382"/>
      <c r="C845" s="382"/>
      <c r="D845" s="384"/>
    </row>
    <row r="846" ht="24.95" customHeight="1" spans="1:4">
      <c r="A846" s="383" t="s">
        <v>737</v>
      </c>
      <c r="B846" s="382"/>
      <c r="C846" s="382"/>
      <c r="D846" s="384"/>
    </row>
    <row r="847" ht="24.95" customHeight="1" spans="1:4">
      <c r="A847" s="383" t="s">
        <v>738</v>
      </c>
      <c r="B847" s="387">
        <v>3300</v>
      </c>
      <c r="C847" s="387">
        <v>2409</v>
      </c>
      <c r="D847" s="384">
        <f t="shared" ref="D847:D849" si="33">(C847-B847)/B847</f>
        <v>-0.27</v>
      </c>
    </row>
    <row r="848" ht="24.95" customHeight="1" spans="1:4">
      <c r="A848" s="379" t="s">
        <v>739</v>
      </c>
      <c r="B848" s="386">
        <v>1434</v>
      </c>
      <c r="C848" s="386">
        <v>811</v>
      </c>
      <c r="D848" s="381">
        <f t="shared" si="33"/>
        <v>-0.434449093444909</v>
      </c>
    </row>
    <row r="849" ht="24.95" customHeight="1" spans="1:4">
      <c r="A849" s="383" t="s">
        <v>126</v>
      </c>
      <c r="B849" s="382">
        <v>497</v>
      </c>
      <c r="C849" s="382">
        <v>240</v>
      </c>
      <c r="D849" s="384">
        <f t="shared" si="33"/>
        <v>-0.517102615694165</v>
      </c>
    </row>
    <row r="850" ht="24.95" customHeight="1" spans="1:4">
      <c r="A850" s="383" t="s">
        <v>127</v>
      </c>
      <c r="B850" s="382"/>
      <c r="C850" s="382"/>
      <c r="D850" s="384"/>
    </row>
    <row r="851" ht="24.95" customHeight="1" spans="1:4">
      <c r="A851" s="383" t="s">
        <v>128</v>
      </c>
      <c r="B851" s="382"/>
      <c r="C851" s="382"/>
      <c r="D851" s="384"/>
    </row>
    <row r="852" ht="24.95" customHeight="1" spans="1:4">
      <c r="A852" s="383" t="s">
        <v>740</v>
      </c>
      <c r="B852" s="382">
        <v>801</v>
      </c>
      <c r="C852" s="382">
        <v>390</v>
      </c>
      <c r="D852" s="384">
        <f>(C852-B852)/B852</f>
        <v>-0.51310861423221</v>
      </c>
    </row>
    <row r="853" ht="24.95" customHeight="1" spans="1:4">
      <c r="A853" s="383" t="s">
        <v>741</v>
      </c>
      <c r="B853" s="387"/>
      <c r="C853" s="387"/>
      <c r="D853" s="384"/>
    </row>
    <row r="854" ht="24.95" customHeight="1" spans="1:4">
      <c r="A854" s="383" t="s">
        <v>742</v>
      </c>
      <c r="B854" s="387"/>
      <c r="C854" s="387"/>
      <c r="D854" s="384"/>
    </row>
    <row r="855" ht="24.95" customHeight="1" spans="1:4">
      <c r="A855" s="383" t="s">
        <v>743</v>
      </c>
      <c r="B855" s="382"/>
      <c r="C855" s="382"/>
      <c r="D855" s="384"/>
    </row>
    <row r="856" ht="24.95" customHeight="1" spans="1:4">
      <c r="A856" s="383" t="s">
        <v>744</v>
      </c>
      <c r="B856" s="382"/>
      <c r="C856" s="382">
        <v>180</v>
      </c>
      <c r="D856" s="384"/>
    </row>
    <row r="857" ht="24.95" customHeight="1" spans="1:4">
      <c r="A857" s="383" t="s">
        <v>745</v>
      </c>
      <c r="B857" s="382"/>
      <c r="C857" s="382"/>
      <c r="D857" s="384"/>
    </row>
    <row r="858" ht="24.95" customHeight="1" spans="1:4">
      <c r="A858" s="383" t="s">
        <v>746</v>
      </c>
      <c r="B858" s="382"/>
      <c r="C858" s="382"/>
      <c r="D858" s="384"/>
    </row>
    <row r="859" ht="24.95" customHeight="1" spans="1:4">
      <c r="A859" s="383" t="s">
        <v>747</v>
      </c>
      <c r="B859" s="382"/>
      <c r="C859" s="382"/>
      <c r="D859" s="384"/>
    </row>
    <row r="860" ht="24.95" customHeight="1" spans="1:4">
      <c r="A860" s="383" t="s">
        <v>748</v>
      </c>
      <c r="B860" s="382"/>
      <c r="C860" s="382"/>
      <c r="D860" s="384"/>
    </row>
    <row r="861" ht="24.95" customHeight="1" spans="1:4">
      <c r="A861" s="383" t="s">
        <v>749</v>
      </c>
      <c r="B861" s="382"/>
      <c r="C861" s="382"/>
      <c r="D861" s="384"/>
    </row>
    <row r="862" ht="24.95" customHeight="1" spans="1:4">
      <c r="A862" s="383" t="s">
        <v>750</v>
      </c>
      <c r="B862" s="382"/>
      <c r="C862" s="382"/>
      <c r="D862" s="384"/>
    </row>
    <row r="863" ht="24.95" customHeight="1" spans="1:4">
      <c r="A863" s="383" t="s">
        <v>751</v>
      </c>
      <c r="B863" s="382"/>
      <c r="C863" s="382"/>
      <c r="D863" s="384"/>
    </row>
    <row r="864" ht="24.95" customHeight="1" spans="1:4">
      <c r="A864" s="383" t="s">
        <v>752</v>
      </c>
      <c r="B864" s="382"/>
      <c r="C864" s="382"/>
      <c r="D864" s="384"/>
    </row>
    <row r="865" ht="24.95" customHeight="1" spans="1:4">
      <c r="A865" s="383" t="s">
        <v>753</v>
      </c>
      <c r="B865" s="382"/>
      <c r="C865" s="382"/>
      <c r="D865" s="384"/>
    </row>
    <row r="866" ht="24.95" customHeight="1" spans="1:4">
      <c r="A866" s="383" t="s">
        <v>754</v>
      </c>
      <c r="B866" s="382"/>
      <c r="C866" s="382"/>
      <c r="D866" s="384"/>
    </row>
    <row r="867" ht="24.95" customHeight="1" spans="1:4">
      <c r="A867" s="383" t="s">
        <v>755</v>
      </c>
      <c r="B867" s="382"/>
      <c r="C867" s="382"/>
      <c r="D867" s="384"/>
    </row>
    <row r="868" ht="24.95" customHeight="1" spans="1:4">
      <c r="A868" s="383" t="s">
        <v>756</v>
      </c>
      <c r="B868" s="382">
        <v>136</v>
      </c>
      <c r="C868" s="382"/>
      <c r="D868" s="384"/>
    </row>
    <row r="869" ht="24.95" customHeight="1" spans="1:4">
      <c r="A869" s="383" t="s">
        <v>757</v>
      </c>
      <c r="B869" s="382"/>
      <c r="C869" s="382"/>
      <c r="D869" s="384"/>
    </row>
    <row r="870" ht="24.95" customHeight="1" spans="1:4">
      <c r="A870" s="383" t="s">
        <v>758</v>
      </c>
      <c r="B870" s="382"/>
      <c r="C870" s="382"/>
      <c r="D870" s="384"/>
    </row>
    <row r="871" ht="24.95" customHeight="1" spans="1:4">
      <c r="A871" s="383" t="s">
        <v>724</v>
      </c>
      <c r="B871" s="382"/>
      <c r="C871" s="382"/>
      <c r="D871" s="384"/>
    </row>
    <row r="872" ht="24.95" customHeight="1" spans="1:4">
      <c r="A872" s="383" t="s">
        <v>759</v>
      </c>
      <c r="B872" s="382"/>
      <c r="C872" s="382"/>
      <c r="D872" s="384"/>
    </row>
    <row r="873" ht="24.95" customHeight="1" spans="1:4">
      <c r="A873" s="379" t="s">
        <v>760</v>
      </c>
      <c r="B873" s="386">
        <v>2056</v>
      </c>
      <c r="C873" s="386">
        <v>2379</v>
      </c>
      <c r="D873" s="381">
        <f>(C873-B873)/B873</f>
        <v>0.157101167315175</v>
      </c>
    </row>
    <row r="874" ht="24.95" customHeight="1" spans="1:4">
      <c r="A874" s="383" t="s">
        <v>126</v>
      </c>
      <c r="B874" s="382">
        <v>542.8833</v>
      </c>
      <c r="C874" s="382">
        <v>409</v>
      </c>
      <c r="D874" s="384">
        <f>(C874-B874)/B874</f>
        <v>-0.246615248617889</v>
      </c>
    </row>
    <row r="875" ht="24.95" customHeight="1" spans="1:4">
      <c r="A875" s="383" t="s">
        <v>127</v>
      </c>
      <c r="B875" s="382"/>
      <c r="C875" s="382"/>
      <c r="D875" s="384"/>
    </row>
    <row r="876" ht="24.95" customHeight="1" spans="1:4">
      <c r="A876" s="383" t="s">
        <v>128</v>
      </c>
      <c r="B876" s="382"/>
      <c r="C876" s="382"/>
      <c r="D876" s="384"/>
    </row>
    <row r="877" ht="24.95" customHeight="1" spans="1:4">
      <c r="A877" s="383" t="s">
        <v>761</v>
      </c>
      <c r="B877" s="382"/>
      <c r="C877" s="382"/>
      <c r="D877" s="384"/>
    </row>
    <row r="878" ht="24.95" customHeight="1" spans="1:4">
      <c r="A878" s="383" t="s">
        <v>762</v>
      </c>
      <c r="B878" s="382"/>
      <c r="C878" s="382"/>
      <c r="D878" s="384"/>
    </row>
    <row r="879" ht="24.95" customHeight="1" spans="1:4">
      <c r="A879" s="383" t="s">
        <v>763</v>
      </c>
      <c r="B879" s="382">
        <v>200</v>
      </c>
      <c r="C879" s="382">
        <v>200</v>
      </c>
      <c r="D879" s="384">
        <f>(C879-B879)/B879</f>
        <v>0</v>
      </c>
    </row>
    <row r="880" ht="24.95" customHeight="1" spans="1:4">
      <c r="A880" s="383" t="s">
        <v>764</v>
      </c>
      <c r="B880" s="387"/>
      <c r="C880" s="387"/>
      <c r="D880" s="384"/>
    </row>
    <row r="881" ht="24.95" customHeight="1" spans="1:4">
      <c r="A881" s="383" t="s">
        <v>765</v>
      </c>
      <c r="B881" s="382"/>
      <c r="C881" s="382"/>
      <c r="D881" s="384"/>
    </row>
    <row r="882" ht="24.95" customHeight="1" spans="1:4">
      <c r="A882" s="383" t="s">
        <v>766</v>
      </c>
      <c r="B882" s="382"/>
      <c r="C882" s="382"/>
      <c r="D882" s="384"/>
    </row>
    <row r="883" ht="24.95" customHeight="1" spans="1:4">
      <c r="A883" s="383" t="s">
        <v>767</v>
      </c>
      <c r="B883" s="382"/>
      <c r="C883" s="382">
        <v>800</v>
      </c>
      <c r="D883" s="384"/>
    </row>
    <row r="884" ht="24.95" customHeight="1" spans="1:4">
      <c r="A884" s="383" t="s">
        <v>768</v>
      </c>
      <c r="B884" s="382">
        <v>1313</v>
      </c>
      <c r="C884" s="382">
        <v>969</v>
      </c>
      <c r="D884" s="384">
        <f>(C884-B884)/B884</f>
        <v>-0.261995430312262</v>
      </c>
    </row>
    <row r="885" ht="24.95" customHeight="1" spans="1:4">
      <c r="A885" s="383" t="s">
        <v>769</v>
      </c>
      <c r="B885" s="382"/>
      <c r="C885" s="382"/>
      <c r="D885" s="384"/>
    </row>
    <row r="886" ht="24.95" customHeight="1" spans="1:4">
      <c r="A886" s="383" t="s">
        <v>770</v>
      </c>
      <c r="B886" s="382"/>
      <c r="C886" s="382"/>
      <c r="D886" s="384"/>
    </row>
    <row r="887" ht="24.95" customHeight="1" spans="1:4">
      <c r="A887" s="383" t="s">
        <v>771</v>
      </c>
      <c r="B887" s="382"/>
      <c r="C887" s="382"/>
      <c r="D887" s="384"/>
    </row>
    <row r="888" ht="24.95" customHeight="1" spans="1:4">
      <c r="A888" s="383" t="s">
        <v>772</v>
      </c>
      <c r="B888" s="382"/>
      <c r="C888" s="382"/>
      <c r="D888" s="384"/>
    </row>
    <row r="889" ht="24.95" customHeight="1" spans="1:4">
      <c r="A889" s="383" t="s">
        <v>773</v>
      </c>
      <c r="B889" s="382"/>
      <c r="C889" s="382"/>
      <c r="D889" s="384"/>
    </row>
    <row r="890" ht="24.95" customHeight="1" spans="1:4">
      <c r="A890" s="383" t="s">
        <v>774</v>
      </c>
      <c r="B890" s="382"/>
      <c r="C890" s="382"/>
      <c r="D890" s="384"/>
    </row>
    <row r="891" ht="24.95" customHeight="1" spans="1:4">
      <c r="A891" s="383" t="s">
        <v>775</v>
      </c>
      <c r="B891" s="382"/>
      <c r="C891" s="382"/>
      <c r="D891" s="384"/>
    </row>
    <row r="892" ht="24.95" customHeight="1" spans="1:4">
      <c r="A892" s="383" t="s">
        <v>776</v>
      </c>
      <c r="B892" s="382"/>
      <c r="C892" s="382"/>
      <c r="D892" s="384"/>
    </row>
    <row r="893" ht="41.1" customHeight="1" spans="1:4">
      <c r="A893" s="383" t="s">
        <v>777</v>
      </c>
      <c r="B893" s="382"/>
      <c r="C893" s="382"/>
      <c r="D893" s="384"/>
    </row>
    <row r="894" ht="24.95" customHeight="1" spans="1:4">
      <c r="A894" s="383" t="s">
        <v>778</v>
      </c>
      <c r="B894" s="382"/>
      <c r="C894" s="382"/>
      <c r="D894" s="384"/>
    </row>
    <row r="895" ht="24.95" customHeight="1" spans="1:4">
      <c r="A895" s="383" t="s">
        <v>752</v>
      </c>
      <c r="B895" s="382"/>
      <c r="C895" s="382"/>
      <c r="D895" s="384"/>
    </row>
    <row r="896" ht="24.95" customHeight="1" spans="1:4">
      <c r="A896" s="383" t="s">
        <v>779</v>
      </c>
      <c r="B896" s="382"/>
      <c r="C896" s="382"/>
      <c r="D896" s="384"/>
    </row>
    <row r="897" ht="24.95" customHeight="1" spans="1:4">
      <c r="A897" s="383" t="s">
        <v>780</v>
      </c>
      <c r="B897" s="382"/>
      <c r="C897" s="382"/>
      <c r="D897" s="384"/>
    </row>
    <row r="898" ht="24.95" customHeight="1" spans="1:4">
      <c r="A898" s="383" t="s">
        <v>781</v>
      </c>
      <c r="B898" s="382"/>
      <c r="C898" s="382"/>
      <c r="D898" s="384"/>
    </row>
    <row r="899" ht="24.95" customHeight="1" spans="1:4">
      <c r="A899" s="383" t="s">
        <v>782</v>
      </c>
      <c r="B899" s="382"/>
      <c r="C899" s="382"/>
      <c r="D899" s="384"/>
    </row>
    <row r="900" ht="24.95" customHeight="1" spans="1:4">
      <c r="A900" s="383" t="s">
        <v>783</v>
      </c>
      <c r="B900" s="382"/>
      <c r="C900" s="382"/>
      <c r="D900" s="384"/>
    </row>
    <row r="901" ht="24.95" customHeight="1" spans="1:4">
      <c r="A901" s="379" t="s">
        <v>784</v>
      </c>
      <c r="B901" s="386">
        <v>962</v>
      </c>
      <c r="C901" s="386">
        <v>483</v>
      </c>
      <c r="D901" s="381">
        <f t="shared" ref="D901:D906" si="34">(C901-B901)/B901</f>
        <v>-0.497920997920998</v>
      </c>
    </row>
    <row r="902" ht="24.95" customHeight="1" spans="1:4">
      <c r="A902" s="383" t="s">
        <v>126</v>
      </c>
      <c r="B902" s="393">
        <v>46.6255</v>
      </c>
      <c r="C902" s="382"/>
      <c r="D902" s="384">
        <f t="shared" si="34"/>
        <v>-1</v>
      </c>
    </row>
    <row r="903" ht="24.95" customHeight="1" spans="1:4">
      <c r="A903" s="383" t="s">
        <v>127</v>
      </c>
      <c r="B903" s="382"/>
      <c r="C903" s="382"/>
      <c r="D903" s="384"/>
    </row>
    <row r="904" ht="24.95" customHeight="1" spans="1:4">
      <c r="A904" s="383" t="s">
        <v>128</v>
      </c>
      <c r="B904" s="382"/>
      <c r="C904" s="382"/>
      <c r="D904" s="384"/>
    </row>
    <row r="905" ht="24.95" customHeight="1" spans="1:4">
      <c r="A905" s="383" t="s">
        <v>785</v>
      </c>
      <c r="B905" s="382"/>
      <c r="C905" s="382"/>
      <c r="D905" s="384"/>
    </row>
    <row r="906" ht="24.95" customHeight="1" spans="1:4">
      <c r="A906" s="383" t="s">
        <v>786</v>
      </c>
      <c r="B906" s="382">
        <v>915</v>
      </c>
      <c r="C906" s="382">
        <v>450</v>
      </c>
      <c r="D906" s="384">
        <f t="shared" si="34"/>
        <v>-0.508196721311475</v>
      </c>
    </row>
    <row r="907" ht="24.95" customHeight="1" spans="1:4">
      <c r="A907" s="383" t="s">
        <v>787</v>
      </c>
      <c r="B907" s="382"/>
      <c r="C907" s="382"/>
      <c r="D907" s="384"/>
    </row>
    <row r="908" ht="24.95" customHeight="1" spans="1:4">
      <c r="A908" s="383" t="s">
        <v>788</v>
      </c>
      <c r="B908" s="382"/>
      <c r="C908" s="382"/>
      <c r="D908" s="384"/>
    </row>
    <row r="909" ht="24.95" customHeight="1" spans="1:4">
      <c r="A909" s="383" t="s">
        <v>789</v>
      </c>
      <c r="B909" s="382"/>
      <c r="C909" s="382"/>
      <c r="D909" s="384"/>
    </row>
    <row r="910" ht="24.95" customHeight="1" spans="1:4">
      <c r="A910" s="383" t="s">
        <v>790</v>
      </c>
      <c r="B910" s="382"/>
      <c r="C910" s="382"/>
      <c r="D910" s="384"/>
    </row>
    <row r="911" ht="24.95" customHeight="1" spans="1:4">
      <c r="A911" s="383" t="s">
        <v>791</v>
      </c>
      <c r="B911" s="382"/>
      <c r="C911" s="382">
        <v>33</v>
      </c>
      <c r="D911" s="384"/>
    </row>
    <row r="912" ht="24.95" customHeight="1" spans="1:4">
      <c r="A912" s="379" t="s">
        <v>792</v>
      </c>
      <c r="B912" s="386"/>
      <c r="C912" s="386"/>
      <c r="D912" s="381"/>
    </row>
    <row r="913" ht="24.95" customHeight="1" spans="1:4">
      <c r="A913" s="383" t="s">
        <v>793</v>
      </c>
      <c r="B913" s="382"/>
      <c r="C913" s="382"/>
      <c r="D913" s="384"/>
    </row>
    <row r="914" ht="24.95" customHeight="1" spans="1:4">
      <c r="A914" s="383" t="s">
        <v>794</v>
      </c>
      <c r="B914" s="382"/>
      <c r="C914" s="382"/>
      <c r="D914" s="384"/>
    </row>
    <row r="915" ht="24.95" customHeight="1" spans="1:4">
      <c r="A915" s="383" t="s">
        <v>795</v>
      </c>
      <c r="B915" s="382"/>
      <c r="C915" s="382"/>
      <c r="D915" s="384"/>
    </row>
    <row r="916" ht="24.95" customHeight="1" spans="1:4">
      <c r="A916" s="383" t="s">
        <v>796</v>
      </c>
      <c r="B916" s="382"/>
      <c r="C916" s="382"/>
      <c r="D916" s="384"/>
    </row>
    <row r="917" ht="24.95" customHeight="1" spans="1:4">
      <c r="A917" s="383" t="s">
        <v>797</v>
      </c>
      <c r="B917" s="382"/>
      <c r="C917" s="382"/>
      <c r="D917" s="384"/>
    </row>
    <row r="918" ht="24.95" customHeight="1" spans="1:4">
      <c r="A918" s="383" t="s">
        <v>798</v>
      </c>
      <c r="B918" s="382"/>
      <c r="C918" s="382"/>
      <c r="D918" s="384"/>
    </row>
    <row r="919" ht="24.95" customHeight="1" spans="1:4">
      <c r="A919" s="379" t="s">
        <v>799</v>
      </c>
      <c r="B919" s="386"/>
      <c r="C919" s="386"/>
      <c r="D919" s="381"/>
    </row>
    <row r="920" ht="24.95" customHeight="1" spans="1:4">
      <c r="A920" s="383" t="s">
        <v>800</v>
      </c>
      <c r="B920" s="382"/>
      <c r="C920" s="382"/>
      <c r="D920" s="384"/>
    </row>
    <row r="921" ht="24.95" customHeight="1" spans="1:4">
      <c r="A921" s="383" t="s">
        <v>801</v>
      </c>
      <c r="B921" s="387"/>
      <c r="C921" s="387"/>
      <c r="D921" s="384"/>
    </row>
    <row r="922" ht="24.95" customHeight="1" spans="1:4">
      <c r="A922" s="383" t="s">
        <v>802</v>
      </c>
      <c r="B922" s="382"/>
      <c r="C922" s="382"/>
      <c r="D922" s="384"/>
    </row>
    <row r="923" ht="24.95" customHeight="1" spans="1:4">
      <c r="A923" s="383" t="s">
        <v>803</v>
      </c>
      <c r="B923" s="382"/>
      <c r="C923" s="382"/>
      <c r="D923" s="384"/>
    </row>
    <row r="924" ht="24.95" customHeight="1" spans="1:4">
      <c r="A924" s="383" t="s">
        <v>804</v>
      </c>
      <c r="B924" s="382"/>
      <c r="C924" s="382"/>
      <c r="D924" s="384"/>
    </row>
    <row r="925" ht="24.95" customHeight="1" spans="1:4">
      <c r="A925" s="383" t="s">
        <v>805</v>
      </c>
      <c r="B925" s="382"/>
      <c r="C925" s="382"/>
      <c r="D925" s="384"/>
    </row>
    <row r="926" ht="24.95" customHeight="1" spans="1:4">
      <c r="A926" s="379" t="s">
        <v>806</v>
      </c>
      <c r="B926" s="386"/>
      <c r="C926" s="386"/>
      <c r="D926" s="381"/>
    </row>
    <row r="927" ht="24.95" customHeight="1" spans="1:4">
      <c r="A927" s="383" t="s">
        <v>807</v>
      </c>
      <c r="B927" s="382"/>
      <c r="C927" s="382"/>
      <c r="D927" s="384"/>
    </row>
    <row r="928" ht="24.95" customHeight="1" spans="1:4">
      <c r="A928" s="383" t="s">
        <v>808</v>
      </c>
      <c r="B928" s="382"/>
      <c r="C928" s="382"/>
      <c r="D928" s="384"/>
    </row>
    <row r="929" ht="24.95" customHeight="1" spans="1:4">
      <c r="A929" s="379" t="s">
        <v>809</v>
      </c>
      <c r="B929" s="386"/>
      <c r="C929" s="386"/>
      <c r="D929" s="381"/>
    </row>
    <row r="930" ht="24.95" customHeight="1" spans="1:4">
      <c r="A930" s="383" t="s">
        <v>810</v>
      </c>
      <c r="B930" s="382"/>
      <c r="C930" s="382"/>
      <c r="D930" s="384"/>
    </row>
    <row r="931" ht="24.95" customHeight="1" spans="1:4">
      <c r="A931" s="383" t="s">
        <v>811</v>
      </c>
      <c r="B931" s="382"/>
      <c r="C931" s="382"/>
      <c r="D931" s="384"/>
    </row>
    <row r="932" ht="24.95" customHeight="1" spans="1:4">
      <c r="A932" s="379" t="s">
        <v>264</v>
      </c>
      <c r="B932" s="386"/>
      <c r="C932" s="386"/>
      <c r="D932" s="381"/>
    </row>
    <row r="933" ht="45.95" customHeight="1" spans="1:4">
      <c r="A933" s="379" t="s">
        <v>812</v>
      </c>
      <c r="B933" s="386"/>
      <c r="C933" s="386"/>
      <c r="D933" s="381"/>
    </row>
    <row r="934" ht="24.95" customHeight="1" spans="1:4">
      <c r="A934" s="379" t="s">
        <v>90</v>
      </c>
      <c r="B934" s="380">
        <v>705</v>
      </c>
      <c r="C934" s="380">
        <v>796</v>
      </c>
      <c r="D934" s="381">
        <f t="shared" ref="D934:D936" si="35">(C934-B934)/B934</f>
        <v>0.129078014184397</v>
      </c>
    </row>
    <row r="935" ht="24.95" customHeight="1" spans="1:4">
      <c r="A935" s="379" t="s">
        <v>813</v>
      </c>
      <c r="B935" s="386">
        <v>705</v>
      </c>
      <c r="C935" s="386">
        <v>796</v>
      </c>
      <c r="D935" s="381">
        <f t="shared" si="35"/>
        <v>0.129078014184397</v>
      </c>
    </row>
    <row r="936" ht="24.95" customHeight="1" spans="1:4">
      <c r="A936" s="383" t="s">
        <v>126</v>
      </c>
      <c r="B936" s="382">
        <v>489.7186</v>
      </c>
      <c r="C936" s="382">
        <v>590</v>
      </c>
      <c r="D936" s="384">
        <f t="shared" si="35"/>
        <v>0.204773516872751</v>
      </c>
    </row>
    <row r="937" ht="24.95" customHeight="1" spans="1:4">
      <c r="A937" s="383" t="s">
        <v>127</v>
      </c>
      <c r="B937" s="382"/>
      <c r="C937" s="382"/>
      <c r="D937" s="384"/>
    </row>
    <row r="938" ht="24.95" customHeight="1" spans="1:4">
      <c r="A938" s="383" t="s">
        <v>128</v>
      </c>
      <c r="B938" s="382"/>
      <c r="C938" s="382"/>
      <c r="D938" s="384"/>
    </row>
    <row r="939" ht="24.95" customHeight="1" spans="1:4">
      <c r="A939" s="383" t="s">
        <v>814</v>
      </c>
      <c r="B939" s="382"/>
      <c r="C939" s="382"/>
      <c r="D939" s="384"/>
    </row>
    <row r="940" ht="24.95" customHeight="1" spans="1:4">
      <c r="A940" s="383" t="s">
        <v>815</v>
      </c>
      <c r="B940" s="382">
        <v>214.7977</v>
      </c>
      <c r="C940" s="382">
        <v>207</v>
      </c>
      <c r="D940" s="384">
        <f>(C940-B940)/B940</f>
        <v>-0.0363025302412456</v>
      </c>
    </row>
    <row r="941" ht="24.95" customHeight="1" spans="1:4">
      <c r="A941" s="383" t="s">
        <v>816</v>
      </c>
      <c r="B941" s="382"/>
      <c r="C941" s="382"/>
      <c r="D941" s="384"/>
    </row>
    <row r="942" ht="24.95" customHeight="1" spans="1:4">
      <c r="A942" s="383" t="s">
        <v>817</v>
      </c>
      <c r="B942" s="382"/>
      <c r="C942" s="382"/>
      <c r="D942" s="384"/>
    </row>
    <row r="943" ht="24.95" customHeight="1" spans="1:4">
      <c r="A943" s="383" t="s">
        <v>818</v>
      </c>
      <c r="B943" s="382"/>
      <c r="C943" s="382"/>
      <c r="D943" s="384"/>
    </row>
    <row r="944" ht="24.95" customHeight="1" spans="1:4">
      <c r="A944" s="383" t="s">
        <v>819</v>
      </c>
      <c r="B944" s="382"/>
      <c r="C944" s="382"/>
      <c r="D944" s="384"/>
    </row>
    <row r="945" ht="24.95" customHeight="1" spans="1:4">
      <c r="A945" s="383" t="s">
        <v>820</v>
      </c>
      <c r="B945" s="387"/>
      <c r="C945" s="387"/>
      <c r="D945" s="384"/>
    </row>
    <row r="946" ht="24.95" customHeight="1" spans="1:4">
      <c r="A946" s="383" t="s">
        <v>821</v>
      </c>
      <c r="B946" s="382"/>
      <c r="C946" s="382"/>
      <c r="D946" s="384"/>
    </row>
    <row r="947" ht="24.95" customHeight="1" spans="1:4">
      <c r="A947" s="383" t="s">
        <v>822</v>
      </c>
      <c r="B947" s="382"/>
      <c r="C947" s="382"/>
      <c r="D947" s="384"/>
    </row>
    <row r="948" ht="24.95" customHeight="1" spans="1:4">
      <c r="A948" s="383" t="s">
        <v>823</v>
      </c>
      <c r="B948" s="382"/>
      <c r="C948" s="382"/>
      <c r="D948" s="384"/>
    </row>
    <row r="949" ht="24.95" customHeight="1" spans="1:4">
      <c r="A949" s="383" t="s">
        <v>824</v>
      </c>
      <c r="B949" s="382"/>
      <c r="C949" s="382"/>
      <c r="D949" s="384"/>
    </row>
    <row r="950" ht="24.95" customHeight="1" spans="1:4">
      <c r="A950" s="383" t="s">
        <v>825</v>
      </c>
      <c r="B950" s="382"/>
      <c r="C950" s="382"/>
      <c r="D950" s="384"/>
    </row>
    <row r="951" ht="24.95" customHeight="1" spans="1:4">
      <c r="A951" s="383" t="s">
        <v>826</v>
      </c>
      <c r="B951" s="387"/>
      <c r="C951" s="387"/>
      <c r="D951" s="384"/>
    </row>
    <row r="952" ht="24.95" customHeight="1" spans="1:4">
      <c r="A952" s="383" t="s">
        <v>827</v>
      </c>
      <c r="B952" s="382"/>
      <c r="C952" s="382"/>
      <c r="D952" s="384"/>
    </row>
    <row r="953" ht="24.95" customHeight="1" spans="1:4">
      <c r="A953" s="383" t="s">
        <v>828</v>
      </c>
      <c r="B953" s="382"/>
      <c r="C953" s="382"/>
      <c r="D953" s="384"/>
    </row>
    <row r="954" ht="24.95" customHeight="1" spans="1:4">
      <c r="A954" s="383" t="s">
        <v>829</v>
      </c>
      <c r="B954" s="382"/>
      <c r="C954" s="382"/>
      <c r="D954" s="384"/>
    </row>
    <row r="955" ht="24.95" customHeight="1" spans="1:4">
      <c r="A955" s="383" t="s">
        <v>830</v>
      </c>
      <c r="B955" s="382"/>
      <c r="C955" s="382"/>
      <c r="D955" s="384"/>
    </row>
    <row r="956" ht="42" customHeight="1" spans="1:4">
      <c r="A956" s="383" t="s">
        <v>831</v>
      </c>
      <c r="B956" s="382"/>
      <c r="C956" s="382"/>
      <c r="D956" s="384"/>
    </row>
    <row r="957" ht="24.95" customHeight="1" spans="1:4">
      <c r="A957" s="383" t="s">
        <v>832</v>
      </c>
      <c r="B957" s="382"/>
      <c r="C957" s="382"/>
      <c r="D957" s="384"/>
    </row>
    <row r="958" ht="24.95" customHeight="1" spans="1:4">
      <c r="A958" s="379" t="s">
        <v>833</v>
      </c>
      <c r="B958" s="380"/>
      <c r="C958" s="380"/>
      <c r="D958" s="381"/>
    </row>
    <row r="959" ht="24.95" customHeight="1" spans="1:4">
      <c r="A959" s="383" t="s">
        <v>126</v>
      </c>
      <c r="B959" s="382"/>
      <c r="C959" s="382"/>
      <c r="D959" s="384"/>
    </row>
    <row r="960" ht="24.95" customHeight="1" spans="1:4">
      <c r="A960" s="383" t="s">
        <v>127</v>
      </c>
      <c r="B960" s="382"/>
      <c r="C960" s="382"/>
      <c r="D960" s="384"/>
    </row>
    <row r="961" ht="24.95" customHeight="1" spans="1:4">
      <c r="A961" s="383" t="s">
        <v>128</v>
      </c>
      <c r="B961" s="382"/>
      <c r="C961" s="382"/>
      <c r="D961" s="384"/>
    </row>
    <row r="962" ht="24.95" customHeight="1" spans="1:4">
      <c r="A962" s="383" t="s">
        <v>834</v>
      </c>
      <c r="B962" s="382"/>
      <c r="C962" s="382"/>
      <c r="D962" s="384"/>
    </row>
    <row r="963" ht="24.95" customHeight="1" spans="1:4">
      <c r="A963" s="383" t="s">
        <v>835</v>
      </c>
      <c r="B963" s="382"/>
      <c r="C963" s="382"/>
      <c r="D963" s="384"/>
    </row>
    <row r="964" ht="24.95" customHeight="1" spans="1:4">
      <c r="A964" s="383" t="s">
        <v>836</v>
      </c>
      <c r="B964" s="382"/>
      <c r="C964" s="382"/>
      <c r="D964" s="384"/>
    </row>
    <row r="965" ht="24.95" customHeight="1" spans="1:4">
      <c r="A965" s="383" t="s">
        <v>837</v>
      </c>
      <c r="B965" s="387"/>
      <c r="C965" s="387"/>
      <c r="D965" s="384"/>
    </row>
    <row r="966" ht="24.95" customHeight="1" spans="1:4">
      <c r="A966" s="383" t="s">
        <v>838</v>
      </c>
      <c r="B966" s="382"/>
      <c r="C966" s="382"/>
      <c r="D966" s="384"/>
    </row>
    <row r="967" ht="24.95" customHeight="1" spans="1:4">
      <c r="A967" s="383" t="s">
        <v>839</v>
      </c>
      <c r="B967" s="382"/>
      <c r="C967" s="382"/>
      <c r="D967" s="384"/>
    </row>
    <row r="968" ht="24.95" customHeight="1" spans="1:4">
      <c r="A968" s="379" t="s">
        <v>840</v>
      </c>
      <c r="B968" s="386"/>
      <c r="C968" s="386"/>
      <c r="D968" s="381"/>
    </row>
    <row r="969" ht="24.95" customHeight="1" spans="1:4">
      <c r="A969" s="383" t="s">
        <v>126</v>
      </c>
      <c r="B969" s="387"/>
      <c r="C969" s="387"/>
      <c r="D969" s="384"/>
    </row>
    <row r="970" ht="24.95" customHeight="1" spans="1:4">
      <c r="A970" s="383" t="s">
        <v>127</v>
      </c>
      <c r="B970" s="382"/>
      <c r="C970" s="382"/>
      <c r="D970" s="384"/>
    </row>
    <row r="971" ht="24.95" customHeight="1" spans="1:4">
      <c r="A971" s="383" t="s">
        <v>128</v>
      </c>
      <c r="B971" s="382"/>
      <c r="C971" s="382"/>
      <c r="D971" s="384"/>
    </row>
    <row r="972" ht="24.95" customHeight="1" spans="1:4">
      <c r="A972" s="383" t="s">
        <v>841</v>
      </c>
      <c r="B972" s="387"/>
      <c r="C972" s="387"/>
      <c r="D972" s="384"/>
    </row>
    <row r="973" ht="24.95" customHeight="1" spans="1:4">
      <c r="A973" s="383" t="s">
        <v>842</v>
      </c>
      <c r="B973" s="387"/>
      <c r="C973" s="387"/>
      <c r="D973" s="384"/>
    </row>
    <row r="974" ht="24.95" customHeight="1" spans="1:4">
      <c r="A974" s="383" t="s">
        <v>843</v>
      </c>
      <c r="B974" s="382"/>
      <c r="C974" s="382"/>
      <c r="D974" s="384"/>
    </row>
    <row r="975" ht="24.95" customHeight="1" spans="1:4">
      <c r="A975" s="383" t="s">
        <v>844</v>
      </c>
      <c r="B975" s="382"/>
      <c r="C975" s="382"/>
      <c r="D975" s="384"/>
    </row>
    <row r="976" ht="24.95" customHeight="1" spans="1:4">
      <c r="A976" s="383" t="s">
        <v>845</v>
      </c>
      <c r="B976" s="382"/>
      <c r="C976" s="382"/>
      <c r="D976" s="384"/>
    </row>
    <row r="977" ht="24.95" customHeight="1" spans="1:4">
      <c r="A977" s="383" t="s">
        <v>846</v>
      </c>
      <c r="B977" s="382"/>
      <c r="C977" s="382"/>
      <c r="D977" s="384"/>
    </row>
    <row r="978" ht="42.95" customHeight="1" spans="1:4">
      <c r="A978" s="379" t="s">
        <v>847</v>
      </c>
      <c r="B978" s="386"/>
      <c r="C978" s="386"/>
      <c r="D978" s="381"/>
    </row>
    <row r="979" ht="24.95" customHeight="1" spans="1:4">
      <c r="A979" s="383" t="s">
        <v>848</v>
      </c>
      <c r="B979" s="382"/>
      <c r="C979" s="382"/>
      <c r="D979" s="384"/>
    </row>
    <row r="980" ht="24.95" customHeight="1" spans="1:4">
      <c r="A980" s="383" t="s">
        <v>849</v>
      </c>
      <c r="B980" s="382"/>
      <c r="C980" s="382"/>
      <c r="D980" s="384"/>
    </row>
    <row r="981" ht="24.95" customHeight="1" spans="1:4">
      <c r="A981" s="383" t="s">
        <v>850</v>
      </c>
      <c r="B981" s="382"/>
      <c r="C981" s="382"/>
      <c r="D981" s="384"/>
    </row>
    <row r="982" ht="24.95" customHeight="1" spans="1:4">
      <c r="A982" s="383" t="s">
        <v>851</v>
      </c>
      <c r="B982" s="382"/>
      <c r="C982" s="382"/>
      <c r="D982" s="384"/>
    </row>
    <row r="983" ht="24.95" customHeight="1" spans="1:4">
      <c r="A983" s="379" t="s">
        <v>852</v>
      </c>
      <c r="B983" s="386"/>
      <c r="C983" s="386"/>
      <c r="D983" s="381"/>
    </row>
    <row r="984" ht="24.95" customHeight="1" spans="1:4">
      <c r="A984" s="383" t="s">
        <v>126</v>
      </c>
      <c r="B984" s="382"/>
      <c r="C984" s="382"/>
      <c r="D984" s="384"/>
    </row>
    <row r="985" ht="24.95" customHeight="1" spans="1:4">
      <c r="A985" s="383" t="s">
        <v>127</v>
      </c>
      <c r="B985" s="382"/>
      <c r="C985" s="382"/>
      <c r="D985" s="384"/>
    </row>
    <row r="986" ht="24.95" customHeight="1" spans="1:4">
      <c r="A986" s="383" t="s">
        <v>128</v>
      </c>
      <c r="B986" s="382"/>
      <c r="C986" s="382"/>
      <c r="D986" s="384"/>
    </row>
    <row r="987" ht="24.95" customHeight="1" spans="1:4">
      <c r="A987" s="383" t="s">
        <v>838</v>
      </c>
      <c r="B987" s="382"/>
      <c r="C987" s="382"/>
      <c r="D987" s="384"/>
    </row>
    <row r="988" ht="24.95" customHeight="1" spans="1:4">
      <c r="A988" s="383" t="s">
        <v>853</v>
      </c>
      <c r="B988" s="382"/>
      <c r="C988" s="382"/>
      <c r="D988" s="384"/>
    </row>
    <row r="989" ht="24.95" customHeight="1" spans="1:4">
      <c r="A989" s="383" t="s">
        <v>854</v>
      </c>
      <c r="B989" s="382"/>
      <c r="C989" s="382"/>
      <c r="D989" s="384"/>
    </row>
    <row r="990" ht="24.95" customHeight="1" spans="1:4">
      <c r="A990" s="379" t="s">
        <v>855</v>
      </c>
      <c r="B990" s="386"/>
      <c r="C990" s="386"/>
      <c r="D990" s="381"/>
    </row>
    <row r="991" ht="42" customHeight="1" spans="1:4">
      <c r="A991" s="383" t="s">
        <v>856</v>
      </c>
      <c r="B991" s="382"/>
      <c r="C991" s="382"/>
      <c r="D991" s="384"/>
    </row>
    <row r="992" ht="39.95" customHeight="1" spans="1:4">
      <c r="A992" s="383" t="s">
        <v>857</v>
      </c>
      <c r="B992" s="382"/>
      <c r="C992" s="382"/>
      <c r="D992" s="384"/>
    </row>
    <row r="993" ht="41.1" customHeight="1" spans="1:4">
      <c r="A993" s="383" t="s">
        <v>858</v>
      </c>
      <c r="B993" s="382"/>
      <c r="C993" s="382"/>
      <c r="D993" s="384"/>
    </row>
    <row r="994" ht="24.95" customHeight="1" spans="1:4">
      <c r="A994" s="383" t="s">
        <v>859</v>
      </c>
      <c r="B994" s="382"/>
      <c r="C994" s="382"/>
      <c r="D994" s="384"/>
    </row>
    <row r="995" ht="24.95" customHeight="1" spans="1:4">
      <c r="A995" s="379" t="s">
        <v>860</v>
      </c>
      <c r="B995" s="386"/>
      <c r="C995" s="386"/>
      <c r="D995" s="381"/>
    </row>
    <row r="996" ht="24.95" customHeight="1" spans="1:4">
      <c r="A996" s="383" t="s">
        <v>861</v>
      </c>
      <c r="B996" s="387"/>
      <c r="C996" s="387"/>
      <c r="D996" s="384"/>
    </row>
    <row r="997" ht="24.95" customHeight="1" spans="1:4">
      <c r="A997" s="383" t="s">
        <v>862</v>
      </c>
      <c r="B997" s="382"/>
      <c r="C997" s="382"/>
      <c r="D997" s="384"/>
    </row>
    <row r="998" ht="24.95" customHeight="1" spans="1:4">
      <c r="A998" s="379" t="s">
        <v>264</v>
      </c>
      <c r="B998" s="386"/>
      <c r="C998" s="386"/>
      <c r="D998" s="381"/>
    </row>
    <row r="999" ht="24.95" customHeight="1" spans="1:4">
      <c r="A999" s="379" t="s">
        <v>91</v>
      </c>
      <c r="B999" s="386">
        <v>500</v>
      </c>
      <c r="C999" s="386"/>
      <c r="D999" s="381">
        <f>(C999-B999)/B999</f>
        <v>-1</v>
      </c>
    </row>
    <row r="1000" ht="24.95" customHeight="1" spans="1:4">
      <c r="A1000" s="379" t="s">
        <v>863</v>
      </c>
      <c r="B1000" s="386"/>
      <c r="C1000" s="386"/>
      <c r="D1000" s="381"/>
    </row>
    <row r="1001" ht="24.95" customHeight="1" spans="1:4">
      <c r="A1001" s="383" t="s">
        <v>126</v>
      </c>
      <c r="B1001" s="382"/>
      <c r="C1001" s="382"/>
      <c r="D1001" s="384"/>
    </row>
    <row r="1002" ht="24.95" customHeight="1" spans="1:4">
      <c r="A1002" s="383" t="s">
        <v>127</v>
      </c>
      <c r="B1002" s="382"/>
      <c r="C1002" s="382"/>
      <c r="D1002" s="384"/>
    </row>
    <row r="1003" ht="24.95" customHeight="1" spans="1:4">
      <c r="A1003" s="383" t="s">
        <v>128</v>
      </c>
      <c r="B1003" s="382"/>
      <c r="C1003" s="382"/>
      <c r="D1003" s="384"/>
    </row>
    <row r="1004" ht="24.95" customHeight="1" spans="1:4">
      <c r="A1004" s="383" t="s">
        <v>864</v>
      </c>
      <c r="B1004" s="382"/>
      <c r="C1004" s="382"/>
      <c r="D1004" s="384"/>
    </row>
    <row r="1005" ht="24.95" customHeight="1" spans="1:4">
      <c r="A1005" s="383" t="s">
        <v>865</v>
      </c>
      <c r="B1005" s="382"/>
      <c r="C1005" s="382"/>
      <c r="D1005" s="384"/>
    </row>
    <row r="1006" ht="24.95" customHeight="1" spans="1:4">
      <c r="A1006" s="383" t="s">
        <v>866</v>
      </c>
      <c r="B1006" s="382"/>
      <c r="C1006" s="382"/>
      <c r="D1006" s="384"/>
    </row>
    <row r="1007" ht="24.95" customHeight="1" spans="1:4">
      <c r="A1007" s="383" t="s">
        <v>867</v>
      </c>
      <c r="B1007" s="387"/>
      <c r="C1007" s="387"/>
      <c r="D1007" s="384"/>
    </row>
    <row r="1008" ht="24.95" customHeight="1" spans="1:4">
      <c r="A1008" s="383" t="s">
        <v>868</v>
      </c>
      <c r="B1008" s="382"/>
      <c r="C1008" s="382"/>
      <c r="D1008" s="384"/>
    </row>
    <row r="1009" ht="24.95" customHeight="1" spans="1:4">
      <c r="A1009" s="383" t="s">
        <v>869</v>
      </c>
      <c r="B1009" s="382"/>
      <c r="C1009" s="382"/>
      <c r="D1009" s="384"/>
    </row>
    <row r="1010" ht="24.95" customHeight="1" spans="1:4">
      <c r="A1010" s="379" t="s">
        <v>870</v>
      </c>
      <c r="B1010" s="386"/>
      <c r="C1010" s="386"/>
      <c r="D1010" s="381"/>
    </row>
    <row r="1011" ht="24.95" customHeight="1" spans="1:4">
      <c r="A1011" s="383" t="s">
        <v>126</v>
      </c>
      <c r="B1011" s="382"/>
      <c r="C1011" s="382"/>
      <c r="D1011" s="384"/>
    </row>
    <row r="1012" ht="24.95" customHeight="1" spans="1:4">
      <c r="A1012" s="383" t="s">
        <v>127</v>
      </c>
      <c r="B1012" s="382"/>
      <c r="C1012" s="382"/>
      <c r="D1012" s="384"/>
    </row>
    <row r="1013" ht="24.95" customHeight="1" spans="1:4">
      <c r="A1013" s="383" t="s">
        <v>128</v>
      </c>
      <c r="B1013" s="382"/>
      <c r="C1013" s="382"/>
      <c r="D1013" s="384"/>
    </row>
    <row r="1014" ht="24.95" customHeight="1" spans="1:4">
      <c r="A1014" s="383" t="s">
        <v>871</v>
      </c>
      <c r="B1014" s="382"/>
      <c r="C1014" s="382"/>
      <c r="D1014" s="384"/>
    </row>
    <row r="1015" ht="24.95" customHeight="1" spans="1:4">
      <c r="A1015" s="383" t="s">
        <v>872</v>
      </c>
      <c r="B1015" s="382"/>
      <c r="C1015" s="382"/>
      <c r="D1015" s="384"/>
    </row>
    <row r="1016" ht="24.95" customHeight="1" spans="1:4">
      <c r="A1016" s="383" t="s">
        <v>873</v>
      </c>
      <c r="B1016" s="382"/>
      <c r="C1016" s="382"/>
      <c r="D1016" s="384"/>
    </row>
    <row r="1017" ht="42" customHeight="1" spans="1:4">
      <c r="A1017" s="383" t="s">
        <v>874</v>
      </c>
      <c r="B1017" s="387"/>
      <c r="C1017" s="387"/>
      <c r="D1017" s="384"/>
    </row>
    <row r="1018" ht="24.95" customHeight="1" spans="1:4">
      <c r="A1018" s="383" t="s">
        <v>875</v>
      </c>
      <c r="B1018" s="382"/>
      <c r="C1018" s="382"/>
      <c r="D1018" s="384"/>
    </row>
    <row r="1019" ht="24.95" customHeight="1" spans="1:4">
      <c r="A1019" s="383" t="s">
        <v>876</v>
      </c>
      <c r="B1019" s="382"/>
      <c r="C1019" s="382"/>
      <c r="D1019" s="384"/>
    </row>
    <row r="1020" ht="24.95" customHeight="1" spans="1:4">
      <c r="A1020" s="383" t="s">
        <v>877</v>
      </c>
      <c r="B1020" s="382"/>
      <c r="C1020" s="382"/>
      <c r="D1020" s="384"/>
    </row>
    <row r="1021" ht="24.95" customHeight="1" spans="1:4">
      <c r="A1021" s="383" t="s">
        <v>878</v>
      </c>
      <c r="B1021" s="382"/>
      <c r="C1021" s="382"/>
      <c r="D1021" s="384"/>
    </row>
    <row r="1022" ht="24.95" customHeight="1" spans="1:4">
      <c r="A1022" s="383" t="s">
        <v>879</v>
      </c>
      <c r="B1022" s="387"/>
      <c r="C1022" s="387"/>
      <c r="D1022" s="384"/>
    </row>
    <row r="1023" ht="24.95" customHeight="1" spans="1:4">
      <c r="A1023" s="383" t="s">
        <v>880</v>
      </c>
      <c r="B1023" s="382"/>
      <c r="C1023" s="382"/>
      <c r="D1023" s="384"/>
    </row>
    <row r="1024" ht="24.95" customHeight="1" spans="1:4">
      <c r="A1024" s="383" t="s">
        <v>881</v>
      </c>
      <c r="B1024" s="382"/>
      <c r="C1024" s="382"/>
      <c r="D1024" s="384"/>
    </row>
    <row r="1025" ht="24.95" customHeight="1" spans="1:4">
      <c r="A1025" s="383" t="s">
        <v>882</v>
      </c>
      <c r="B1025" s="382"/>
      <c r="C1025" s="382"/>
      <c r="D1025" s="384"/>
    </row>
    <row r="1026" ht="24.95" customHeight="1" spans="1:4">
      <c r="A1026" s="379" t="s">
        <v>883</v>
      </c>
      <c r="B1026" s="386"/>
      <c r="C1026" s="386"/>
      <c r="D1026" s="381"/>
    </row>
    <row r="1027" ht="24.95" customHeight="1" spans="1:4">
      <c r="A1027" s="383" t="s">
        <v>126</v>
      </c>
      <c r="B1027" s="382"/>
      <c r="C1027" s="382"/>
      <c r="D1027" s="384"/>
    </row>
    <row r="1028" ht="24.95" customHeight="1" spans="1:4">
      <c r="A1028" s="383" t="s">
        <v>127</v>
      </c>
      <c r="B1028" s="382"/>
      <c r="C1028" s="382"/>
      <c r="D1028" s="384"/>
    </row>
    <row r="1029" ht="24.95" customHeight="1" spans="1:4">
      <c r="A1029" s="383" t="s">
        <v>128</v>
      </c>
      <c r="B1029" s="387"/>
      <c r="C1029" s="387"/>
      <c r="D1029" s="384"/>
    </row>
    <row r="1030" ht="24.95" customHeight="1" spans="1:4">
      <c r="A1030" s="383" t="s">
        <v>884</v>
      </c>
      <c r="B1030" s="382"/>
      <c r="C1030" s="382"/>
      <c r="D1030" s="384"/>
    </row>
    <row r="1031" ht="24.95" customHeight="1" spans="1:4">
      <c r="A1031" s="379" t="s">
        <v>885</v>
      </c>
      <c r="B1031" s="386"/>
      <c r="C1031" s="386"/>
      <c r="D1031" s="381"/>
    </row>
    <row r="1032" ht="24.95" customHeight="1" spans="1:4">
      <c r="A1032" s="383" t="s">
        <v>126</v>
      </c>
      <c r="B1032" s="382"/>
      <c r="C1032" s="382"/>
      <c r="D1032" s="384"/>
    </row>
    <row r="1033" ht="24.95" customHeight="1" spans="1:4">
      <c r="A1033" s="383" t="s">
        <v>127</v>
      </c>
      <c r="B1033" s="382"/>
      <c r="C1033" s="382"/>
      <c r="D1033" s="384"/>
    </row>
    <row r="1034" ht="24.95" customHeight="1" spans="1:4">
      <c r="A1034" s="383" t="s">
        <v>128</v>
      </c>
      <c r="B1034" s="387"/>
      <c r="C1034" s="387"/>
      <c r="D1034" s="384"/>
    </row>
    <row r="1035" ht="24.95" customHeight="1" spans="1:4">
      <c r="A1035" s="383" t="s">
        <v>886</v>
      </c>
      <c r="B1035" s="382"/>
      <c r="C1035" s="382"/>
      <c r="D1035" s="384"/>
    </row>
    <row r="1036" ht="24.95" customHeight="1" spans="1:4">
      <c r="A1036" s="383" t="s">
        <v>887</v>
      </c>
      <c r="B1036" s="382"/>
      <c r="C1036" s="382"/>
      <c r="D1036" s="384"/>
    </row>
    <row r="1037" ht="24.95" customHeight="1" spans="1:4">
      <c r="A1037" s="383" t="s">
        <v>888</v>
      </c>
      <c r="B1037" s="387"/>
      <c r="C1037" s="387"/>
      <c r="D1037" s="384"/>
    </row>
    <row r="1038" ht="24.95" customHeight="1" spans="1:4">
      <c r="A1038" s="383" t="s">
        <v>889</v>
      </c>
      <c r="B1038" s="387"/>
      <c r="C1038" s="387"/>
      <c r="D1038" s="384"/>
    </row>
    <row r="1039" ht="41.1" customHeight="1" spans="1:4">
      <c r="A1039" s="383" t="s">
        <v>890</v>
      </c>
      <c r="B1039" s="382"/>
      <c r="C1039" s="382"/>
      <c r="D1039" s="384"/>
    </row>
    <row r="1040" ht="24.95" customHeight="1" spans="1:4">
      <c r="A1040" s="383" t="s">
        <v>891</v>
      </c>
      <c r="B1040" s="382"/>
      <c r="C1040" s="382"/>
      <c r="D1040" s="384"/>
    </row>
    <row r="1041" ht="24.95" customHeight="1" spans="1:4">
      <c r="A1041" s="383" t="s">
        <v>892</v>
      </c>
      <c r="B1041" s="382"/>
      <c r="C1041" s="382"/>
      <c r="D1041" s="384"/>
    </row>
    <row r="1042" ht="24.95" customHeight="1" spans="1:4">
      <c r="A1042" s="383" t="s">
        <v>838</v>
      </c>
      <c r="B1042" s="382"/>
      <c r="C1042" s="382"/>
      <c r="D1042" s="384"/>
    </row>
    <row r="1043" ht="24.95" customHeight="1" spans="1:4">
      <c r="A1043" s="383" t="s">
        <v>893</v>
      </c>
      <c r="B1043" s="382"/>
      <c r="C1043" s="382"/>
      <c r="D1043" s="384"/>
    </row>
    <row r="1044" ht="24.95" customHeight="1" spans="1:4">
      <c r="A1044" s="383" t="s">
        <v>894</v>
      </c>
      <c r="B1044" s="382"/>
      <c r="C1044" s="382"/>
      <c r="D1044" s="384"/>
    </row>
    <row r="1045" ht="24.95" customHeight="1" spans="1:4">
      <c r="A1045" s="379" t="s">
        <v>895</v>
      </c>
      <c r="B1045" s="386"/>
      <c r="C1045" s="386"/>
      <c r="D1045" s="381"/>
    </row>
    <row r="1046" ht="24.95" customHeight="1" spans="1:4">
      <c r="A1046" s="383" t="s">
        <v>126</v>
      </c>
      <c r="B1046" s="382"/>
      <c r="C1046" s="382"/>
      <c r="D1046" s="384"/>
    </row>
    <row r="1047" ht="24.95" customHeight="1" spans="1:4">
      <c r="A1047" s="383" t="s">
        <v>127</v>
      </c>
      <c r="B1047" s="382"/>
      <c r="C1047" s="382"/>
      <c r="D1047" s="384"/>
    </row>
    <row r="1048" ht="24.95" customHeight="1" spans="1:4">
      <c r="A1048" s="383" t="s">
        <v>128</v>
      </c>
      <c r="B1048" s="387"/>
      <c r="C1048" s="387"/>
      <c r="D1048" s="384"/>
    </row>
    <row r="1049" ht="24.95" customHeight="1" spans="1:4">
      <c r="A1049" s="383" t="s">
        <v>896</v>
      </c>
      <c r="B1049" s="382"/>
      <c r="C1049" s="382"/>
      <c r="D1049" s="384"/>
    </row>
    <row r="1050" ht="24.95" customHeight="1" spans="1:4">
      <c r="A1050" s="383" t="s">
        <v>897</v>
      </c>
      <c r="B1050" s="382"/>
      <c r="C1050" s="382"/>
      <c r="D1050" s="384"/>
    </row>
    <row r="1051" ht="24.95" customHeight="1" spans="1:4">
      <c r="A1051" s="383" t="s">
        <v>898</v>
      </c>
      <c r="B1051" s="382"/>
      <c r="C1051" s="382"/>
      <c r="D1051" s="384"/>
    </row>
    <row r="1052" ht="24.95" customHeight="1" spans="1:4">
      <c r="A1052" s="379" t="s">
        <v>899</v>
      </c>
      <c r="B1052" s="382">
        <v>500</v>
      </c>
      <c r="C1052" s="386">
        <v>500</v>
      </c>
      <c r="D1052" s="381">
        <f>(C1052-B1052)/B1052</f>
        <v>0</v>
      </c>
    </row>
    <row r="1053" ht="24.95" customHeight="1" spans="1:4">
      <c r="A1053" s="383" t="s">
        <v>126</v>
      </c>
      <c r="B1053" s="382"/>
      <c r="C1053" s="382"/>
      <c r="D1053" s="384"/>
    </row>
    <row r="1054" ht="24.95" customHeight="1" spans="1:4">
      <c r="A1054" s="383" t="s">
        <v>127</v>
      </c>
      <c r="B1054" s="382"/>
      <c r="C1054" s="382"/>
      <c r="D1054" s="384"/>
    </row>
    <row r="1055" ht="24.95" customHeight="1" spans="1:4">
      <c r="A1055" s="383" t="s">
        <v>128</v>
      </c>
      <c r="B1055" s="382"/>
      <c r="C1055" s="382"/>
      <c r="D1055" s="384"/>
    </row>
    <row r="1056" ht="24.95" customHeight="1" spans="1:4">
      <c r="A1056" s="383" t="s">
        <v>900</v>
      </c>
      <c r="B1056" s="382"/>
      <c r="C1056" s="382"/>
      <c r="D1056" s="384"/>
    </row>
    <row r="1057" ht="24.95" customHeight="1" spans="1:4">
      <c r="A1057" s="383" t="s">
        <v>901</v>
      </c>
      <c r="B1057" s="382">
        <v>500</v>
      </c>
      <c r="C1057" s="382">
        <v>500</v>
      </c>
      <c r="D1057" s="384">
        <f>(C1057-B1057)/B1057</f>
        <v>0</v>
      </c>
    </row>
    <row r="1058" ht="39" customHeight="1" spans="1:4">
      <c r="A1058" s="383" t="s">
        <v>902</v>
      </c>
      <c r="B1058" s="382"/>
      <c r="C1058" s="382"/>
      <c r="D1058" s="384"/>
    </row>
    <row r="1059" ht="24.95" customHeight="1" spans="1:4">
      <c r="A1059" s="379" t="s">
        <v>903</v>
      </c>
      <c r="B1059" s="386"/>
      <c r="C1059" s="386"/>
      <c r="D1059" s="381"/>
    </row>
    <row r="1060" ht="24.95" customHeight="1" spans="1:4">
      <c r="A1060" s="383" t="s">
        <v>904</v>
      </c>
      <c r="B1060" s="382"/>
      <c r="C1060" s="382"/>
      <c r="D1060" s="384"/>
    </row>
    <row r="1061" ht="24.95" customHeight="1" spans="1:4">
      <c r="A1061" s="383" t="s">
        <v>905</v>
      </c>
      <c r="B1061" s="382"/>
      <c r="C1061" s="382"/>
      <c r="D1061" s="384"/>
    </row>
    <row r="1062" ht="24.95" customHeight="1" spans="1:4">
      <c r="A1062" s="383" t="s">
        <v>906</v>
      </c>
      <c r="B1062" s="382"/>
      <c r="C1062" s="382"/>
      <c r="D1062" s="384"/>
    </row>
    <row r="1063" ht="42" customHeight="1" spans="1:4">
      <c r="A1063" s="383" t="s">
        <v>907</v>
      </c>
      <c r="B1063" s="382"/>
      <c r="C1063" s="382"/>
      <c r="D1063" s="384"/>
    </row>
    <row r="1064" ht="24.95" customHeight="1" spans="1:4">
      <c r="A1064" s="383" t="s">
        <v>908</v>
      </c>
      <c r="B1064" s="387"/>
      <c r="C1064" s="387"/>
      <c r="D1064" s="384"/>
    </row>
    <row r="1065" ht="24.95" customHeight="1" spans="1:4">
      <c r="A1065" s="379" t="s">
        <v>264</v>
      </c>
      <c r="B1065" s="380"/>
      <c r="C1065" s="380"/>
      <c r="D1065" s="381"/>
    </row>
    <row r="1066" ht="24.95" customHeight="1" spans="1:4">
      <c r="A1066" s="379" t="s">
        <v>92</v>
      </c>
      <c r="B1066" s="386">
        <v>186.0821</v>
      </c>
      <c r="C1066" s="386">
        <v>203</v>
      </c>
      <c r="D1066" s="381">
        <f t="shared" ref="D1066:D1068" si="36">(C1066-B1066)/B1066</f>
        <v>0.0909163213441809</v>
      </c>
    </row>
    <row r="1067" ht="24.95" customHeight="1" spans="1:4">
      <c r="A1067" s="379" t="s">
        <v>909</v>
      </c>
      <c r="B1067" s="393">
        <v>186.0821</v>
      </c>
      <c r="C1067" s="386">
        <v>203</v>
      </c>
      <c r="D1067" s="381">
        <f t="shared" si="36"/>
        <v>0.0909163213441809</v>
      </c>
    </row>
    <row r="1068" ht="24.95" customHeight="1" spans="1:4">
      <c r="A1068" s="383" t="s">
        <v>126</v>
      </c>
      <c r="B1068" s="382">
        <v>186.0821</v>
      </c>
      <c r="C1068" s="382">
        <v>203</v>
      </c>
      <c r="D1068" s="384">
        <f t="shared" si="36"/>
        <v>0.0909163213441809</v>
      </c>
    </row>
    <row r="1069" ht="24.95" customHeight="1" spans="1:4">
      <c r="A1069" s="383" t="s">
        <v>127</v>
      </c>
      <c r="B1069" s="382"/>
      <c r="C1069" s="382"/>
      <c r="D1069" s="384"/>
    </row>
    <row r="1070" ht="24.95" customHeight="1" spans="1:4">
      <c r="A1070" s="383" t="s">
        <v>128</v>
      </c>
      <c r="B1070" s="387"/>
      <c r="C1070" s="387"/>
      <c r="D1070" s="384"/>
    </row>
    <row r="1071" ht="24.95" customHeight="1" spans="1:4">
      <c r="A1071" s="383" t="s">
        <v>910</v>
      </c>
      <c r="B1071" s="382"/>
      <c r="C1071" s="382"/>
      <c r="D1071" s="384"/>
    </row>
    <row r="1072" ht="24.95" customHeight="1" spans="1:4">
      <c r="A1072" s="383" t="s">
        <v>911</v>
      </c>
      <c r="B1072" s="382"/>
      <c r="C1072" s="382"/>
      <c r="D1072" s="384"/>
    </row>
    <row r="1073" ht="24.95" customHeight="1" spans="1:4">
      <c r="A1073" s="383" t="s">
        <v>912</v>
      </c>
      <c r="B1073" s="382"/>
      <c r="C1073" s="382"/>
      <c r="D1073" s="384"/>
    </row>
    <row r="1074" ht="24.95" customHeight="1" spans="1:4">
      <c r="A1074" s="383" t="s">
        <v>913</v>
      </c>
      <c r="B1074" s="382"/>
      <c r="C1074" s="382"/>
      <c r="D1074" s="384"/>
    </row>
    <row r="1075" ht="24.95" customHeight="1" spans="1:4">
      <c r="A1075" s="383" t="s">
        <v>135</v>
      </c>
      <c r="B1075" s="382"/>
      <c r="C1075" s="382"/>
      <c r="D1075" s="384"/>
    </row>
    <row r="1076" ht="24.95" customHeight="1" spans="1:4">
      <c r="A1076" s="383" t="s">
        <v>914</v>
      </c>
      <c r="B1076" s="382"/>
      <c r="C1076" s="382"/>
      <c r="D1076" s="384"/>
    </row>
    <row r="1077" ht="24.95" customHeight="1" spans="1:4">
      <c r="A1077" s="379" t="s">
        <v>915</v>
      </c>
      <c r="B1077" s="386"/>
      <c r="C1077" s="386"/>
      <c r="D1077" s="381"/>
    </row>
    <row r="1078" ht="24.95" customHeight="1" spans="1:4">
      <c r="A1078" s="383" t="s">
        <v>126</v>
      </c>
      <c r="B1078" s="382"/>
      <c r="C1078" s="382"/>
      <c r="D1078" s="384"/>
    </row>
    <row r="1079" ht="24.95" customHeight="1" spans="1:4">
      <c r="A1079" s="383" t="s">
        <v>127</v>
      </c>
      <c r="B1079" s="382"/>
      <c r="C1079" s="382"/>
      <c r="D1079" s="384"/>
    </row>
    <row r="1080" ht="24.95" customHeight="1" spans="1:4">
      <c r="A1080" s="383" t="s">
        <v>128</v>
      </c>
      <c r="B1080" s="382"/>
      <c r="C1080" s="382"/>
      <c r="D1080" s="384"/>
    </row>
    <row r="1081" ht="24.95" customHeight="1" spans="1:4">
      <c r="A1081" s="383" t="s">
        <v>916</v>
      </c>
      <c r="B1081" s="382"/>
      <c r="C1081" s="382"/>
      <c r="D1081" s="384"/>
    </row>
    <row r="1082" ht="24.95" customHeight="1" spans="1:4">
      <c r="A1082" s="383" t="s">
        <v>917</v>
      </c>
      <c r="B1082" s="382"/>
      <c r="C1082" s="382"/>
      <c r="D1082" s="384"/>
    </row>
    <row r="1083" ht="24.95" customHeight="1" spans="1:4">
      <c r="A1083" s="379" t="s">
        <v>918</v>
      </c>
      <c r="B1083" s="386"/>
      <c r="C1083" s="386"/>
      <c r="D1083" s="381"/>
    </row>
    <row r="1084" ht="24.95" customHeight="1" spans="1:4">
      <c r="A1084" s="383" t="s">
        <v>919</v>
      </c>
      <c r="B1084" s="387"/>
      <c r="C1084" s="387"/>
      <c r="D1084" s="384"/>
    </row>
    <row r="1085" ht="24.95" customHeight="1" spans="1:4">
      <c r="A1085" s="383" t="s">
        <v>920</v>
      </c>
      <c r="B1085" s="382"/>
      <c r="C1085" s="382"/>
      <c r="D1085" s="384"/>
    </row>
    <row r="1086" ht="24.95" customHeight="1" spans="1:4">
      <c r="A1086" s="379" t="s">
        <v>264</v>
      </c>
      <c r="B1086" s="386"/>
      <c r="C1086" s="386"/>
      <c r="D1086" s="381"/>
    </row>
    <row r="1087" ht="24.95" customHeight="1" spans="1:4">
      <c r="A1087" s="379" t="s">
        <v>93</v>
      </c>
      <c r="B1087" s="386"/>
      <c r="C1087" s="386"/>
      <c r="D1087" s="381"/>
    </row>
    <row r="1088" ht="24.95" customHeight="1" spans="1:4">
      <c r="A1088" s="379" t="s">
        <v>921</v>
      </c>
      <c r="B1088" s="386"/>
      <c r="C1088" s="386"/>
      <c r="D1088" s="381"/>
    </row>
    <row r="1089" ht="24.95" customHeight="1" spans="1:4">
      <c r="A1089" s="391" t="s">
        <v>126</v>
      </c>
      <c r="B1089" s="382"/>
      <c r="C1089" s="382"/>
      <c r="D1089" s="384"/>
    </row>
    <row r="1090" ht="24.95" customHeight="1" spans="1:4">
      <c r="A1090" s="383" t="s">
        <v>127</v>
      </c>
      <c r="B1090" s="382"/>
      <c r="C1090" s="382"/>
      <c r="D1090" s="384"/>
    </row>
    <row r="1091" ht="24.95" customHeight="1" spans="1:4">
      <c r="A1091" s="383" t="s">
        <v>128</v>
      </c>
      <c r="B1091" s="382"/>
      <c r="C1091" s="382"/>
      <c r="D1091" s="384"/>
    </row>
    <row r="1092" ht="24.95" customHeight="1" spans="1:4">
      <c r="A1092" s="383" t="s">
        <v>922</v>
      </c>
      <c r="B1092" s="382"/>
      <c r="C1092" s="382"/>
      <c r="D1092" s="384"/>
    </row>
    <row r="1093" ht="24.95" customHeight="1" spans="1:4">
      <c r="A1093" s="383" t="s">
        <v>135</v>
      </c>
      <c r="B1093" s="382"/>
      <c r="C1093" s="382"/>
      <c r="D1093" s="384"/>
    </row>
    <row r="1094" ht="24.95" customHeight="1" spans="1:4">
      <c r="A1094" s="383" t="s">
        <v>923</v>
      </c>
      <c r="B1094" s="387"/>
      <c r="C1094" s="387"/>
      <c r="D1094" s="384"/>
    </row>
    <row r="1095" ht="24.95" customHeight="1" spans="1:4">
      <c r="A1095" s="379" t="s">
        <v>924</v>
      </c>
      <c r="B1095" s="380"/>
      <c r="C1095" s="380"/>
      <c r="D1095" s="381"/>
    </row>
    <row r="1096" ht="24.95" customHeight="1" spans="1:4">
      <c r="A1096" s="383" t="s">
        <v>925</v>
      </c>
      <c r="B1096" s="387"/>
      <c r="C1096" s="387"/>
      <c r="D1096" s="384"/>
    </row>
    <row r="1097" ht="24.95" customHeight="1" spans="1:4">
      <c r="A1097" s="383" t="s">
        <v>926</v>
      </c>
      <c r="B1097" s="387"/>
      <c r="C1097" s="387"/>
      <c r="D1097" s="384"/>
    </row>
    <row r="1098" ht="24.95" customHeight="1" spans="1:4">
      <c r="A1098" s="383" t="s">
        <v>927</v>
      </c>
      <c r="B1098" s="387"/>
      <c r="C1098" s="387"/>
      <c r="D1098" s="384"/>
    </row>
    <row r="1099" ht="24.95" customHeight="1" spans="1:4">
      <c r="A1099" s="383" t="s">
        <v>928</v>
      </c>
      <c r="B1099" s="387"/>
      <c r="C1099" s="387"/>
      <c r="D1099" s="384"/>
    </row>
    <row r="1100" ht="24.95" customHeight="1" spans="1:4">
      <c r="A1100" s="383" t="s">
        <v>929</v>
      </c>
      <c r="B1100" s="387"/>
      <c r="C1100" s="387"/>
      <c r="D1100" s="384"/>
    </row>
    <row r="1101" ht="24.95" customHeight="1" spans="1:4">
      <c r="A1101" s="383" t="s">
        <v>930</v>
      </c>
      <c r="B1101" s="387"/>
      <c r="C1101" s="387"/>
      <c r="D1101" s="384"/>
    </row>
    <row r="1102" ht="24.95" customHeight="1" spans="1:4">
      <c r="A1102" s="383" t="s">
        <v>931</v>
      </c>
      <c r="B1102" s="387"/>
      <c r="C1102" s="387"/>
      <c r="D1102" s="384"/>
    </row>
    <row r="1103" ht="24.95" customHeight="1" spans="1:4">
      <c r="A1103" s="383" t="s">
        <v>932</v>
      </c>
      <c r="B1103" s="387"/>
      <c r="C1103" s="387"/>
      <c r="D1103" s="384"/>
    </row>
    <row r="1104" ht="24.95" customHeight="1" spans="1:4">
      <c r="A1104" s="383" t="s">
        <v>933</v>
      </c>
      <c r="B1104" s="387"/>
      <c r="C1104" s="387"/>
      <c r="D1104" s="384"/>
    </row>
    <row r="1105" ht="24.95" customHeight="1" spans="1:4">
      <c r="A1105" s="379" t="s">
        <v>934</v>
      </c>
      <c r="B1105" s="386"/>
      <c r="C1105" s="386"/>
      <c r="D1105" s="381"/>
    </row>
    <row r="1106" ht="24.95" customHeight="1" spans="1:4">
      <c r="A1106" s="383" t="s">
        <v>935</v>
      </c>
      <c r="B1106" s="382"/>
      <c r="C1106" s="382"/>
      <c r="D1106" s="384"/>
    </row>
    <row r="1107" ht="24.95" customHeight="1" spans="1:4">
      <c r="A1107" s="383" t="s">
        <v>936</v>
      </c>
      <c r="B1107" s="382"/>
      <c r="C1107" s="382"/>
      <c r="D1107" s="384"/>
    </row>
    <row r="1108" ht="24.95" customHeight="1" spans="1:4">
      <c r="A1108" s="383" t="s">
        <v>937</v>
      </c>
      <c r="B1108" s="382"/>
      <c r="C1108" s="382"/>
      <c r="D1108" s="384"/>
    </row>
    <row r="1109" ht="24.95" customHeight="1" spans="1:4">
      <c r="A1109" s="383" t="s">
        <v>938</v>
      </c>
      <c r="B1109" s="382"/>
      <c r="C1109" s="382"/>
      <c r="D1109" s="384"/>
    </row>
    <row r="1110" ht="24.95" customHeight="1" spans="1:4">
      <c r="A1110" s="383" t="s">
        <v>939</v>
      </c>
      <c r="B1110" s="382"/>
      <c r="C1110" s="382"/>
      <c r="D1110" s="384"/>
    </row>
    <row r="1111" ht="24.95" customHeight="1" spans="1:4">
      <c r="A1111" s="379" t="s">
        <v>940</v>
      </c>
      <c r="B1111" s="386"/>
      <c r="C1111" s="386"/>
      <c r="D1111" s="381"/>
    </row>
    <row r="1112" ht="24.95" customHeight="1" spans="1:4">
      <c r="A1112" s="383" t="s">
        <v>941</v>
      </c>
      <c r="B1112" s="382"/>
      <c r="C1112" s="382"/>
      <c r="D1112" s="384"/>
    </row>
    <row r="1113" ht="24.95" customHeight="1" spans="1:4">
      <c r="A1113" s="383" t="s">
        <v>942</v>
      </c>
      <c r="B1113" s="382"/>
      <c r="C1113" s="382"/>
      <c r="D1113" s="384"/>
    </row>
    <row r="1114" ht="24.95" customHeight="1" spans="1:4">
      <c r="A1114" s="379" t="s">
        <v>943</v>
      </c>
      <c r="B1114" s="380"/>
      <c r="C1114" s="380"/>
      <c r="D1114" s="381"/>
    </row>
    <row r="1115" ht="24.95" customHeight="1" spans="1:4">
      <c r="A1115" s="379" t="s">
        <v>94</v>
      </c>
      <c r="B1115" s="386"/>
      <c r="C1115" s="386"/>
      <c r="D1115" s="381"/>
    </row>
    <row r="1116" ht="24.95" customHeight="1" spans="1:4">
      <c r="A1116" s="379" t="s">
        <v>944</v>
      </c>
      <c r="B1116" s="386"/>
      <c r="C1116" s="386"/>
      <c r="D1116" s="381"/>
    </row>
    <row r="1117" ht="24.95" customHeight="1" spans="1:4">
      <c r="A1117" s="379" t="s">
        <v>945</v>
      </c>
      <c r="B1117" s="386"/>
      <c r="C1117" s="386"/>
      <c r="D1117" s="381"/>
    </row>
    <row r="1118" ht="24.95" customHeight="1" spans="1:4">
      <c r="A1118" s="379" t="s">
        <v>946</v>
      </c>
      <c r="B1118" s="386"/>
      <c r="C1118" s="386"/>
      <c r="D1118" s="381"/>
    </row>
    <row r="1119" ht="24.95" customHeight="1" spans="1:4">
      <c r="A1119" s="379" t="s">
        <v>947</v>
      </c>
      <c r="B1119" s="386"/>
      <c r="C1119" s="386"/>
      <c r="D1119" s="381"/>
    </row>
    <row r="1120" ht="24.95" customHeight="1" spans="1:4">
      <c r="A1120" s="379" t="s">
        <v>948</v>
      </c>
      <c r="B1120" s="386"/>
      <c r="C1120" s="386"/>
      <c r="D1120" s="381"/>
    </row>
    <row r="1121" ht="24.95" customHeight="1" spans="1:4">
      <c r="A1121" s="379" t="s">
        <v>949</v>
      </c>
      <c r="B1121" s="380"/>
      <c r="C1121" s="380"/>
      <c r="D1121" s="381"/>
    </row>
    <row r="1122" ht="24.95" customHeight="1" spans="1:4">
      <c r="A1122" s="379" t="s">
        <v>950</v>
      </c>
      <c r="B1122" s="386"/>
      <c r="C1122" s="386"/>
      <c r="D1122" s="381"/>
    </row>
    <row r="1123" ht="24.95" customHeight="1" spans="1:4">
      <c r="A1123" s="379" t="s">
        <v>951</v>
      </c>
      <c r="B1123" s="386"/>
      <c r="C1123" s="386"/>
      <c r="D1123" s="381"/>
    </row>
    <row r="1124" ht="24.95" customHeight="1" spans="1:4">
      <c r="A1124" s="379" t="s">
        <v>952</v>
      </c>
      <c r="B1124" s="386"/>
      <c r="C1124" s="386"/>
      <c r="D1124" s="381"/>
    </row>
    <row r="1125" ht="24.95" customHeight="1" spans="1:4">
      <c r="A1125" s="379" t="s">
        <v>95</v>
      </c>
      <c r="B1125" s="386">
        <f>B1126+B1153</f>
        <v>933</v>
      </c>
      <c r="C1125" s="386">
        <v>1078</v>
      </c>
      <c r="D1125" s="381">
        <f t="shared" ref="D1125:D1127" si="37">(C1125-B1125)/B1125</f>
        <v>0.155412647374062</v>
      </c>
    </row>
    <row r="1126" ht="24.95" customHeight="1" spans="1:4">
      <c r="A1126" s="379" t="s">
        <v>953</v>
      </c>
      <c r="B1126" s="386">
        <v>882</v>
      </c>
      <c r="C1126" s="386">
        <v>1027</v>
      </c>
      <c r="D1126" s="381">
        <f t="shared" si="37"/>
        <v>0.164399092970522</v>
      </c>
    </row>
    <row r="1127" ht="24.95" customHeight="1" spans="1:4">
      <c r="A1127" s="383" t="s">
        <v>126</v>
      </c>
      <c r="B1127" s="382">
        <v>776.4025</v>
      </c>
      <c r="C1127" s="382">
        <v>946</v>
      </c>
      <c r="D1127" s="384">
        <f t="shared" si="37"/>
        <v>0.21844017761406</v>
      </c>
    </row>
    <row r="1128" ht="24.95" customHeight="1" spans="1:4">
      <c r="A1128" s="383" t="s">
        <v>127</v>
      </c>
      <c r="B1128" s="387"/>
      <c r="C1128" s="387"/>
      <c r="D1128" s="384"/>
    </row>
    <row r="1129" ht="24.95" customHeight="1" spans="1:4">
      <c r="A1129" s="383" t="s">
        <v>128</v>
      </c>
      <c r="B1129" s="387"/>
      <c r="C1129" s="387"/>
      <c r="D1129" s="384"/>
    </row>
    <row r="1130" ht="24.95" customHeight="1" spans="1:4">
      <c r="A1130" s="383" t="s">
        <v>954</v>
      </c>
      <c r="B1130" s="382"/>
      <c r="C1130" s="382"/>
      <c r="D1130" s="384"/>
    </row>
    <row r="1131" ht="24.95" customHeight="1" spans="1:4">
      <c r="A1131" s="383" t="s">
        <v>955</v>
      </c>
      <c r="B1131" s="382"/>
      <c r="C1131" s="382"/>
      <c r="D1131" s="384"/>
    </row>
    <row r="1132" ht="24.95" customHeight="1" spans="1:4">
      <c r="A1132" s="383" t="s">
        <v>956</v>
      </c>
      <c r="B1132" s="382"/>
      <c r="C1132" s="382"/>
      <c r="D1132" s="384"/>
    </row>
    <row r="1133" ht="24.95" customHeight="1" spans="1:4">
      <c r="A1133" s="383" t="s">
        <v>957</v>
      </c>
      <c r="B1133" s="382"/>
      <c r="C1133" s="382"/>
      <c r="D1133" s="384"/>
    </row>
    <row r="1134" ht="24.95" customHeight="1" spans="1:4">
      <c r="A1134" s="383" t="s">
        <v>958</v>
      </c>
      <c r="B1134" s="382"/>
      <c r="C1134" s="382"/>
      <c r="D1134" s="384"/>
    </row>
    <row r="1135" ht="24.95" customHeight="1" spans="1:4">
      <c r="A1135" s="383" t="s">
        <v>959</v>
      </c>
      <c r="B1135" s="382"/>
      <c r="C1135" s="382"/>
      <c r="D1135" s="384"/>
    </row>
    <row r="1136" ht="24.95" customHeight="1" spans="1:4">
      <c r="A1136" s="383" t="s">
        <v>960</v>
      </c>
      <c r="B1136" s="382"/>
      <c r="C1136" s="382"/>
      <c r="D1136" s="384"/>
    </row>
    <row r="1137" ht="24.95" customHeight="1" spans="1:4">
      <c r="A1137" s="383" t="s">
        <v>961</v>
      </c>
      <c r="B1137" s="387"/>
      <c r="C1137" s="387"/>
      <c r="D1137" s="384"/>
    </row>
    <row r="1138" ht="24.95" customHeight="1" spans="1:4">
      <c r="A1138" s="383" t="s">
        <v>962</v>
      </c>
      <c r="B1138" s="382"/>
      <c r="C1138" s="382"/>
      <c r="D1138" s="384"/>
    </row>
    <row r="1139" ht="24.95" customHeight="1" spans="1:4">
      <c r="A1139" s="383" t="s">
        <v>963</v>
      </c>
      <c r="B1139" s="382"/>
      <c r="C1139" s="382"/>
      <c r="D1139" s="384"/>
    </row>
    <row r="1140" ht="24.95" customHeight="1" spans="1:4">
      <c r="A1140" s="383" t="s">
        <v>964</v>
      </c>
      <c r="B1140" s="382"/>
      <c r="C1140" s="382"/>
      <c r="D1140" s="384"/>
    </row>
    <row r="1141" ht="24.95" customHeight="1" spans="1:4">
      <c r="A1141" s="383" t="s">
        <v>965</v>
      </c>
      <c r="B1141" s="382"/>
      <c r="C1141" s="382"/>
      <c r="D1141" s="384"/>
    </row>
    <row r="1142" ht="41.1" customHeight="1" spans="1:4">
      <c r="A1142" s="383" t="s">
        <v>966</v>
      </c>
      <c r="B1142" s="382"/>
      <c r="C1142" s="382"/>
      <c r="D1142" s="384"/>
    </row>
    <row r="1143" ht="24.95" customHeight="1" spans="1:4">
      <c r="A1143" s="383" t="s">
        <v>967</v>
      </c>
      <c r="B1143" s="382"/>
      <c r="C1143" s="382"/>
      <c r="D1143" s="384"/>
    </row>
    <row r="1144" ht="24.95" customHeight="1" spans="1:4">
      <c r="A1144" s="383" t="s">
        <v>968</v>
      </c>
      <c r="B1144" s="382"/>
      <c r="C1144" s="382"/>
      <c r="D1144" s="384"/>
    </row>
    <row r="1145" ht="24.95" customHeight="1" spans="1:4">
      <c r="A1145" s="383" t="s">
        <v>969</v>
      </c>
      <c r="B1145" s="382"/>
      <c r="C1145" s="382"/>
      <c r="D1145" s="384"/>
    </row>
    <row r="1146" ht="24.95" customHeight="1" spans="1:4">
      <c r="A1146" s="383" t="s">
        <v>970</v>
      </c>
      <c r="B1146" s="382"/>
      <c r="C1146" s="382"/>
      <c r="D1146" s="384"/>
    </row>
    <row r="1147" ht="24.95" customHeight="1" spans="1:4">
      <c r="A1147" s="383" t="s">
        <v>971</v>
      </c>
      <c r="B1147" s="382"/>
      <c r="C1147" s="382"/>
      <c r="D1147" s="384"/>
    </row>
    <row r="1148" ht="24.95" customHeight="1" spans="1:4">
      <c r="A1148" s="383" t="s">
        <v>972</v>
      </c>
      <c r="B1148" s="382"/>
      <c r="C1148" s="382"/>
      <c r="D1148" s="384"/>
    </row>
    <row r="1149" ht="24.95" customHeight="1" spans="1:4">
      <c r="A1149" s="383" t="s">
        <v>973</v>
      </c>
      <c r="B1149" s="382"/>
      <c r="C1149" s="382"/>
      <c r="D1149" s="384"/>
    </row>
    <row r="1150" ht="24.95" customHeight="1" spans="1:4">
      <c r="A1150" s="383" t="s">
        <v>974</v>
      </c>
      <c r="B1150" s="382"/>
      <c r="C1150" s="382"/>
      <c r="D1150" s="384"/>
    </row>
    <row r="1151" ht="24.95" customHeight="1" spans="1:4">
      <c r="A1151" s="383" t="s">
        <v>135</v>
      </c>
      <c r="B1151" s="382">
        <v>105.8532</v>
      </c>
      <c r="C1151" s="382">
        <v>81</v>
      </c>
      <c r="D1151" s="384">
        <f>(C1151-B1151)/B1151</f>
        <v>-0.234789311990568</v>
      </c>
    </row>
    <row r="1152" ht="24.95" customHeight="1" spans="1:4">
      <c r="A1152" s="383" t="s">
        <v>975</v>
      </c>
      <c r="B1152" s="382"/>
      <c r="C1152" s="382"/>
      <c r="D1152" s="384"/>
    </row>
    <row r="1153" ht="24.95" customHeight="1" spans="1:4">
      <c r="A1153" s="379" t="s">
        <v>976</v>
      </c>
      <c r="B1153" s="386">
        <v>51</v>
      </c>
      <c r="C1153" s="386">
        <v>51</v>
      </c>
      <c r="D1153" s="381"/>
    </row>
    <row r="1154" ht="24.95" customHeight="1" spans="1:4">
      <c r="A1154" s="383" t="s">
        <v>126</v>
      </c>
      <c r="B1154" s="382"/>
      <c r="C1154" s="382"/>
      <c r="D1154" s="384"/>
    </row>
    <row r="1155" ht="24.95" customHeight="1" spans="1:4">
      <c r="A1155" s="383" t="s">
        <v>127</v>
      </c>
      <c r="B1155" s="382"/>
      <c r="C1155" s="382"/>
      <c r="D1155" s="384"/>
    </row>
    <row r="1156" ht="24.95" customHeight="1" spans="1:4">
      <c r="A1156" s="383" t="s">
        <v>128</v>
      </c>
      <c r="B1156" s="382"/>
      <c r="C1156" s="382"/>
      <c r="D1156" s="384"/>
    </row>
    <row r="1157" ht="24.95" customHeight="1" spans="1:4">
      <c r="A1157" s="383" t="s">
        <v>977</v>
      </c>
      <c r="B1157" s="382">
        <v>51</v>
      </c>
      <c r="C1157" s="382">
        <v>51</v>
      </c>
      <c r="D1157" s="384"/>
    </row>
    <row r="1158" ht="24.95" customHeight="1" spans="1:4">
      <c r="A1158" s="383" t="s">
        <v>978</v>
      </c>
      <c r="B1158" s="382"/>
      <c r="C1158" s="382"/>
      <c r="D1158" s="384"/>
    </row>
    <row r="1159" ht="24.95" customHeight="1" spans="1:4">
      <c r="A1159" s="383" t="s">
        <v>979</v>
      </c>
      <c r="B1159" s="382"/>
      <c r="C1159" s="382"/>
      <c r="D1159" s="384"/>
    </row>
    <row r="1160" ht="24.95" customHeight="1" spans="1:4">
      <c r="A1160" s="383" t="s">
        <v>980</v>
      </c>
      <c r="B1160" s="387"/>
      <c r="C1160" s="387"/>
      <c r="D1160" s="384"/>
    </row>
    <row r="1161" ht="24.95" customHeight="1" spans="1:4">
      <c r="A1161" s="383" t="s">
        <v>981</v>
      </c>
      <c r="B1161" s="387"/>
      <c r="C1161" s="387"/>
      <c r="D1161" s="384"/>
    </row>
    <row r="1162" ht="24.95" customHeight="1" spans="1:4">
      <c r="A1162" s="383" t="s">
        <v>982</v>
      </c>
      <c r="B1162" s="382"/>
      <c r="C1162" s="382"/>
      <c r="D1162" s="384"/>
    </row>
    <row r="1163" ht="24.95" customHeight="1" spans="1:4">
      <c r="A1163" s="383" t="s">
        <v>983</v>
      </c>
      <c r="B1163" s="382"/>
      <c r="C1163" s="382"/>
      <c r="D1163" s="384"/>
    </row>
    <row r="1164" ht="24.95" customHeight="1" spans="1:4">
      <c r="A1164" s="383" t="s">
        <v>984</v>
      </c>
      <c r="B1164" s="382"/>
      <c r="C1164" s="382"/>
      <c r="D1164" s="384"/>
    </row>
    <row r="1165" ht="24.95" customHeight="1" spans="1:4">
      <c r="A1165" s="383" t="s">
        <v>985</v>
      </c>
      <c r="B1165" s="382"/>
      <c r="C1165" s="382"/>
      <c r="D1165" s="384"/>
    </row>
    <row r="1166" ht="24.95" customHeight="1" spans="1:4">
      <c r="A1166" s="383" t="s">
        <v>986</v>
      </c>
      <c r="B1166" s="382"/>
      <c r="C1166" s="382"/>
      <c r="D1166" s="384"/>
    </row>
    <row r="1167" ht="24.95" customHeight="1" spans="1:4">
      <c r="A1167" s="383" t="s">
        <v>987</v>
      </c>
      <c r="B1167" s="382"/>
      <c r="C1167" s="382"/>
      <c r="D1167" s="384"/>
    </row>
    <row r="1168" ht="24.95" customHeight="1" spans="1:4">
      <c r="A1168" s="379" t="s">
        <v>988</v>
      </c>
      <c r="B1168" s="386"/>
      <c r="C1168" s="386"/>
      <c r="D1168" s="381"/>
    </row>
    <row r="1169" ht="24.95" customHeight="1" spans="1:4">
      <c r="A1169" s="379" t="s">
        <v>264</v>
      </c>
      <c r="B1169" s="386"/>
      <c r="C1169" s="386"/>
      <c r="D1169" s="381"/>
    </row>
    <row r="1170" ht="24.95" customHeight="1" spans="1:4">
      <c r="A1170" s="379" t="s">
        <v>96</v>
      </c>
      <c r="B1170" s="386">
        <v>8290</v>
      </c>
      <c r="C1170" s="386">
        <v>9140</v>
      </c>
      <c r="D1170" s="381">
        <f>(C1170-B1170)/B1170</f>
        <v>0.102533172496984</v>
      </c>
    </row>
    <row r="1171" ht="24.95" customHeight="1" spans="1:4">
      <c r="A1171" s="379" t="s">
        <v>989</v>
      </c>
      <c r="B1171" s="386"/>
      <c r="C1171" s="386">
        <v>480</v>
      </c>
      <c r="D1171" s="381"/>
    </row>
    <row r="1172" ht="24.95" customHeight="1" spans="1:4">
      <c r="A1172" s="383" t="s">
        <v>990</v>
      </c>
      <c r="B1172" s="382"/>
      <c r="C1172" s="382"/>
      <c r="D1172" s="384"/>
    </row>
    <row r="1173" ht="24.95" customHeight="1" spans="1:4">
      <c r="A1173" s="383" t="s">
        <v>991</v>
      </c>
      <c r="B1173" s="382"/>
      <c r="C1173" s="382"/>
      <c r="D1173" s="384"/>
    </row>
    <row r="1174" ht="24.95" customHeight="1" spans="1:4">
      <c r="A1174" s="383" t="s">
        <v>992</v>
      </c>
      <c r="B1174" s="382"/>
      <c r="C1174" s="382"/>
      <c r="D1174" s="384"/>
    </row>
    <row r="1175" ht="24.95" customHeight="1" spans="1:4">
      <c r="A1175" s="383" t="s">
        <v>993</v>
      </c>
      <c r="B1175" s="382"/>
      <c r="C1175" s="382"/>
      <c r="D1175" s="384"/>
    </row>
    <row r="1176" ht="24.95" customHeight="1" spans="1:4">
      <c r="A1176" s="383" t="s">
        <v>994</v>
      </c>
      <c r="B1176" s="382"/>
      <c r="C1176" s="382"/>
      <c r="D1176" s="384"/>
    </row>
    <row r="1177" ht="24.95" customHeight="1" spans="1:4">
      <c r="A1177" s="383" t="s">
        <v>995</v>
      </c>
      <c r="B1177" s="382"/>
      <c r="C1177" s="382">
        <v>480</v>
      </c>
      <c r="D1177" s="384"/>
    </row>
    <row r="1178" ht="24.95" customHeight="1" spans="1:4">
      <c r="A1178" s="383" t="s">
        <v>996</v>
      </c>
      <c r="B1178" s="382"/>
      <c r="C1178" s="382"/>
      <c r="D1178" s="384"/>
    </row>
    <row r="1179" ht="24.95" customHeight="1" spans="1:4">
      <c r="A1179" s="383" t="s">
        <v>997</v>
      </c>
      <c r="B1179" s="382"/>
      <c r="C1179" s="382"/>
      <c r="D1179" s="384"/>
    </row>
    <row r="1180" ht="24.95" customHeight="1" spans="1:4">
      <c r="A1180" s="383" t="s">
        <v>998</v>
      </c>
      <c r="B1180" s="382"/>
      <c r="C1180" s="382"/>
      <c r="D1180" s="384"/>
    </row>
    <row r="1181" ht="24.95" customHeight="1" spans="1:4">
      <c r="A1181" s="383" t="s">
        <v>999</v>
      </c>
      <c r="B1181" s="382"/>
      <c r="C1181" s="382"/>
      <c r="D1181" s="384"/>
    </row>
    <row r="1182" ht="24.95" customHeight="1" spans="1:4">
      <c r="A1182" s="379" t="s">
        <v>1000</v>
      </c>
      <c r="B1182" s="382">
        <v>8290</v>
      </c>
      <c r="C1182" s="386">
        <v>8660</v>
      </c>
      <c r="D1182" s="381">
        <f>(C1182-B1182)/B1182</f>
        <v>0.0446320868516285</v>
      </c>
    </row>
    <row r="1183" ht="24.95" customHeight="1" spans="1:4">
      <c r="A1183" s="383" t="s">
        <v>1001</v>
      </c>
      <c r="B1183" s="382">
        <v>8290</v>
      </c>
      <c r="C1183" s="382">
        <v>8660</v>
      </c>
      <c r="D1183" s="384">
        <f>(C1183-B1183)/B1183</f>
        <v>0.0446320868516285</v>
      </c>
    </row>
    <row r="1184" ht="24.95" customHeight="1" spans="1:4">
      <c r="A1184" s="383" t="s">
        <v>1002</v>
      </c>
      <c r="B1184" s="387"/>
      <c r="C1184" s="387"/>
      <c r="D1184" s="384"/>
    </row>
    <row r="1185" ht="24.95" customHeight="1" spans="1:4">
      <c r="A1185" s="383" t="s">
        <v>1003</v>
      </c>
      <c r="B1185" s="382"/>
      <c r="C1185" s="382"/>
      <c r="D1185" s="384"/>
    </row>
    <row r="1186" ht="24.95" customHeight="1" spans="1:4">
      <c r="A1186" s="379" t="s">
        <v>1004</v>
      </c>
      <c r="B1186" s="386"/>
      <c r="C1186" s="386"/>
      <c r="D1186" s="381"/>
    </row>
    <row r="1187" ht="24.95" customHeight="1" spans="1:4">
      <c r="A1187" s="383" t="s">
        <v>1005</v>
      </c>
      <c r="B1187" s="382"/>
      <c r="C1187" s="382"/>
      <c r="D1187" s="384"/>
    </row>
    <row r="1188" ht="24.95" customHeight="1" spans="1:4">
      <c r="A1188" s="383" t="s">
        <v>1006</v>
      </c>
      <c r="B1188" s="382"/>
      <c r="C1188" s="382"/>
      <c r="D1188" s="384"/>
    </row>
    <row r="1189" ht="24.95" customHeight="1" spans="1:4">
      <c r="A1189" s="383" t="s">
        <v>1007</v>
      </c>
      <c r="B1189" s="382"/>
      <c r="C1189" s="382"/>
      <c r="D1189" s="384"/>
    </row>
    <row r="1190" ht="24.95" customHeight="1" spans="1:4">
      <c r="A1190" s="379" t="s">
        <v>264</v>
      </c>
      <c r="B1190" s="386"/>
      <c r="C1190" s="386"/>
      <c r="D1190" s="381"/>
    </row>
    <row r="1191" ht="24.95" customHeight="1" spans="1:4">
      <c r="A1191" s="379" t="s">
        <v>97</v>
      </c>
      <c r="B1191" s="386"/>
      <c r="C1191" s="386"/>
      <c r="D1191" s="381"/>
    </row>
    <row r="1192" ht="24.95" customHeight="1" spans="1:4">
      <c r="A1192" s="379" t="s">
        <v>1008</v>
      </c>
      <c r="B1192" s="386"/>
      <c r="C1192" s="386"/>
      <c r="D1192" s="381"/>
    </row>
    <row r="1193" ht="24.95" customHeight="1" spans="1:4">
      <c r="A1193" s="383" t="s">
        <v>126</v>
      </c>
      <c r="B1193" s="382"/>
      <c r="C1193" s="382"/>
      <c r="D1193" s="384"/>
    </row>
    <row r="1194" ht="24.95" customHeight="1" spans="1:4">
      <c r="A1194" s="383" t="s">
        <v>127</v>
      </c>
      <c r="B1194" s="382"/>
      <c r="C1194" s="382"/>
      <c r="D1194" s="384"/>
    </row>
    <row r="1195" ht="24.95" customHeight="1" spans="1:4">
      <c r="A1195" s="383" t="s">
        <v>128</v>
      </c>
      <c r="B1195" s="382"/>
      <c r="C1195" s="382"/>
      <c r="D1195" s="384"/>
    </row>
    <row r="1196" ht="24.95" customHeight="1" spans="1:4">
      <c r="A1196" s="383" t="s">
        <v>1009</v>
      </c>
      <c r="B1196" s="382"/>
      <c r="C1196" s="382"/>
      <c r="D1196" s="384"/>
    </row>
    <row r="1197" ht="24.95" customHeight="1" spans="1:4">
      <c r="A1197" s="383" t="s">
        <v>1010</v>
      </c>
      <c r="B1197" s="382"/>
      <c r="C1197" s="382"/>
      <c r="D1197" s="384"/>
    </row>
    <row r="1198" ht="24.95" customHeight="1" spans="1:4">
      <c r="A1198" s="383" t="s">
        <v>1011</v>
      </c>
      <c r="B1198" s="382"/>
      <c r="C1198" s="382"/>
      <c r="D1198" s="384"/>
    </row>
    <row r="1199" ht="24.95" customHeight="1" spans="1:4">
      <c r="A1199" s="383" t="s">
        <v>1012</v>
      </c>
      <c r="B1199" s="382"/>
      <c r="C1199" s="382"/>
      <c r="D1199" s="384"/>
    </row>
    <row r="1200" ht="24.95" customHeight="1" spans="1:4">
      <c r="A1200" s="383" t="s">
        <v>1013</v>
      </c>
      <c r="B1200" s="382"/>
      <c r="C1200" s="382"/>
      <c r="D1200" s="384"/>
    </row>
    <row r="1201" ht="24.95" customHeight="1" spans="1:4">
      <c r="A1201" s="383" t="s">
        <v>1014</v>
      </c>
      <c r="B1201" s="382"/>
      <c r="C1201" s="382"/>
      <c r="D1201" s="384"/>
    </row>
    <row r="1202" ht="24.95" customHeight="1" spans="1:4">
      <c r="A1202" s="383" t="s">
        <v>1015</v>
      </c>
      <c r="B1202" s="382"/>
      <c r="C1202" s="382"/>
      <c r="D1202" s="384"/>
    </row>
    <row r="1203" ht="24.95" customHeight="1" spans="1:4">
      <c r="A1203" s="383" t="s">
        <v>1016</v>
      </c>
      <c r="B1203" s="382"/>
      <c r="C1203" s="382"/>
      <c r="D1203" s="384"/>
    </row>
    <row r="1204" ht="24.95" customHeight="1" spans="1:4">
      <c r="A1204" s="383" t="s">
        <v>1017</v>
      </c>
      <c r="B1204" s="382"/>
      <c r="C1204" s="382"/>
      <c r="D1204" s="384"/>
    </row>
    <row r="1205" ht="24.95" customHeight="1" spans="1:4">
      <c r="A1205" s="383" t="s">
        <v>135</v>
      </c>
      <c r="B1205" s="387"/>
      <c r="C1205" s="387"/>
      <c r="D1205" s="384"/>
    </row>
    <row r="1206" ht="24.95" customHeight="1" spans="1:4">
      <c r="A1206" s="383" t="s">
        <v>1018</v>
      </c>
      <c r="B1206" s="382"/>
      <c r="C1206" s="382"/>
      <c r="D1206" s="384"/>
    </row>
    <row r="1207" ht="24.95" customHeight="1" spans="1:4">
      <c r="A1207" s="379" t="s">
        <v>1019</v>
      </c>
      <c r="B1207" s="386"/>
      <c r="C1207" s="386"/>
      <c r="D1207" s="381"/>
    </row>
    <row r="1208" ht="24.95" customHeight="1" spans="1:4">
      <c r="A1208" s="383" t="s">
        <v>126</v>
      </c>
      <c r="B1208" s="382"/>
      <c r="C1208" s="382"/>
      <c r="D1208" s="384"/>
    </row>
    <row r="1209" ht="24.95" customHeight="1" spans="1:4">
      <c r="A1209" s="383" t="s">
        <v>127</v>
      </c>
      <c r="B1209" s="382"/>
      <c r="C1209" s="382"/>
      <c r="D1209" s="384"/>
    </row>
    <row r="1210" ht="24.95" customHeight="1" spans="1:4">
      <c r="A1210" s="383" t="s">
        <v>128</v>
      </c>
      <c r="B1210" s="382"/>
      <c r="C1210" s="382"/>
      <c r="D1210" s="384"/>
    </row>
    <row r="1211" ht="24.95" customHeight="1" spans="1:4">
      <c r="A1211" s="383" t="s">
        <v>1020</v>
      </c>
      <c r="B1211" s="382"/>
      <c r="C1211" s="382"/>
      <c r="D1211" s="384"/>
    </row>
    <row r="1212" ht="24.95" customHeight="1" spans="1:4">
      <c r="A1212" s="383" t="s">
        <v>1021</v>
      </c>
      <c r="B1212" s="382"/>
      <c r="C1212" s="382"/>
      <c r="D1212" s="384"/>
    </row>
    <row r="1213" ht="24.95" customHeight="1" spans="1:4">
      <c r="A1213" s="383" t="s">
        <v>1022</v>
      </c>
      <c r="B1213" s="382"/>
      <c r="C1213" s="382"/>
      <c r="D1213" s="384"/>
    </row>
    <row r="1214" ht="24.95" customHeight="1" spans="1:4">
      <c r="A1214" s="383" t="s">
        <v>1023</v>
      </c>
      <c r="B1214" s="387"/>
      <c r="C1214" s="387"/>
      <c r="D1214" s="384"/>
    </row>
    <row r="1215" ht="24.95" customHeight="1" spans="1:4">
      <c r="A1215" s="383" t="s">
        <v>1024</v>
      </c>
      <c r="B1215" s="382"/>
      <c r="C1215" s="382"/>
      <c r="D1215" s="384"/>
    </row>
    <row r="1216" ht="24.95" customHeight="1" spans="1:4">
      <c r="A1216" s="383" t="s">
        <v>1025</v>
      </c>
      <c r="B1216" s="382"/>
      <c r="C1216" s="382"/>
      <c r="D1216" s="384"/>
    </row>
    <row r="1217" ht="24.95" customHeight="1" spans="1:4">
      <c r="A1217" s="383" t="s">
        <v>1026</v>
      </c>
      <c r="B1217" s="382"/>
      <c r="C1217" s="382"/>
      <c r="D1217" s="384"/>
    </row>
    <row r="1218" ht="24.95" customHeight="1" spans="1:4">
      <c r="A1218" s="383" t="s">
        <v>1027</v>
      </c>
      <c r="B1218" s="382"/>
      <c r="C1218" s="382"/>
      <c r="D1218" s="384"/>
    </row>
    <row r="1219" ht="24.95" customHeight="1" spans="1:4">
      <c r="A1219" s="383" t="s">
        <v>135</v>
      </c>
      <c r="B1219" s="382"/>
      <c r="C1219" s="382"/>
      <c r="D1219" s="384"/>
    </row>
    <row r="1220" ht="24.95" customHeight="1" spans="1:4">
      <c r="A1220" s="383" t="s">
        <v>1028</v>
      </c>
      <c r="B1220" s="382"/>
      <c r="C1220" s="382"/>
      <c r="D1220" s="384"/>
    </row>
    <row r="1221" ht="24.95" customHeight="1" spans="1:4">
      <c r="A1221" s="379" t="s">
        <v>1029</v>
      </c>
      <c r="B1221" s="386"/>
      <c r="C1221" s="386"/>
      <c r="D1221" s="381"/>
    </row>
    <row r="1222" ht="24.95" customHeight="1" spans="1:4">
      <c r="A1222" s="383" t="s">
        <v>1030</v>
      </c>
      <c r="B1222" s="382"/>
      <c r="C1222" s="382"/>
      <c r="D1222" s="384"/>
    </row>
    <row r="1223" ht="24.95" customHeight="1" spans="1:4">
      <c r="A1223" s="383" t="s">
        <v>1031</v>
      </c>
      <c r="B1223" s="382"/>
      <c r="C1223" s="382"/>
      <c r="D1223" s="384"/>
    </row>
    <row r="1224" ht="24.95" customHeight="1" spans="1:4">
      <c r="A1224" s="383" t="s">
        <v>1032</v>
      </c>
      <c r="B1224" s="382"/>
      <c r="C1224" s="382"/>
      <c r="D1224" s="384"/>
    </row>
    <row r="1225" ht="24.95" customHeight="1" spans="1:4">
      <c r="A1225" s="383" t="s">
        <v>1033</v>
      </c>
      <c r="B1225" s="382"/>
      <c r="C1225" s="382"/>
      <c r="D1225" s="384"/>
    </row>
    <row r="1226" ht="24.95" customHeight="1" spans="1:4">
      <c r="A1226" s="379" t="s">
        <v>1034</v>
      </c>
      <c r="B1226" s="386"/>
      <c r="C1226" s="386"/>
      <c r="D1226" s="381"/>
    </row>
    <row r="1227" ht="24.95" customHeight="1" spans="1:4">
      <c r="A1227" s="383" t="s">
        <v>1035</v>
      </c>
      <c r="B1227" s="387"/>
      <c r="C1227" s="387"/>
      <c r="D1227" s="384"/>
    </row>
    <row r="1228" ht="24.95" customHeight="1" spans="1:4">
      <c r="A1228" s="383" t="s">
        <v>1036</v>
      </c>
      <c r="B1228" s="382"/>
      <c r="C1228" s="382"/>
      <c r="D1228" s="384"/>
    </row>
    <row r="1229" ht="24.95" customHeight="1" spans="1:4">
      <c r="A1229" s="383" t="s">
        <v>1037</v>
      </c>
      <c r="B1229" s="382"/>
      <c r="C1229" s="382"/>
      <c r="D1229" s="384"/>
    </row>
    <row r="1230" ht="24.95" customHeight="1" spans="1:4">
      <c r="A1230" s="383" t="s">
        <v>1038</v>
      </c>
      <c r="B1230" s="382"/>
      <c r="C1230" s="382"/>
      <c r="D1230" s="384"/>
    </row>
    <row r="1231" ht="24.95" customHeight="1" spans="1:4">
      <c r="A1231" s="383" t="s">
        <v>1039</v>
      </c>
      <c r="B1231" s="382"/>
      <c r="C1231" s="382"/>
      <c r="D1231" s="384"/>
    </row>
    <row r="1232" ht="24.95" customHeight="1" spans="1:4">
      <c r="A1232" s="379" t="s">
        <v>1040</v>
      </c>
      <c r="B1232" s="386"/>
      <c r="C1232" s="386"/>
      <c r="D1232" s="381"/>
    </row>
    <row r="1233" ht="24.95" customHeight="1" spans="1:4">
      <c r="A1233" s="383" t="s">
        <v>1041</v>
      </c>
      <c r="B1233" s="382"/>
      <c r="C1233" s="382"/>
      <c r="D1233" s="384"/>
    </row>
    <row r="1234" ht="24.95" customHeight="1" spans="1:4">
      <c r="A1234" s="383" t="s">
        <v>1042</v>
      </c>
      <c r="B1234" s="382"/>
      <c r="C1234" s="382"/>
      <c r="D1234" s="384"/>
    </row>
    <row r="1235" ht="24.95" customHeight="1" spans="1:4">
      <c r="A1235" s="383" t="s">
        <v>1043</v>
      </c>
      <c r="B1235" s="382"/>
      <c r="C1235" s="382"/>
      <c r="D1235" s="384"/>
    </row>
    <row r="1236" ht="24.95" customHeight="1" spans="1:4">
      <c r="A1236" s="383" t="s">
        <v>1044</v>
      </c>
      <c r="B1236" s="382"/>
      <c r="C1236" s="382"/>
      <c r="D1236" s="384"/>
    </row>
    <row r="1237" ht="24.95" customHeight="1" spans="1:4">
      <c r="A1237" s="383" t="s">
        <v>1045</v>
      </c>
      <c r="B1237" s="382"/>
      <c r="C1237" s="382"/>
      <c r="D1237" s="384"/>
    </row>
    <row r="1238" ht="24.95" customHeight="1" spans="1:4">
      <c r="A1238" s="383" t="s">
        <v>1046</v>
      </c>
      <c r="B1238" s="382"/>
      <c r="C1238" s="382"/>
      <c r="D1238" s="384"/>
    </row>
    <row r="1239" ht="24.95" customHeight="1" spans="1:4">
      <c r="A1239" s="383" t="s">
        <v>1047</v>
      </c>
      <c r="B1239" s="382"/>
      <c r="C1239" s="382"/>
      <c r="D1239" s="384"/>
    </row>
    <row r="1240" ht="24.95" customHeight="1" spans="1:4">
      <c r="A1240" s="383" t="s">
        <v>1048</v>
      </c>
      <c r="B1240" s="382"/>
      <c r="C1240" s="382"/>
      <c r="D1240" s="384"/>
    </row>
    <row r="1241" ht="24.95" customHeight="1" spans="1:4">
      <c r="A1241" s="383" t="s">
        <v>1049</v>
      </c>
      <c r="B1241" s="382"/>
      <c r="C1241" s="382"/>
      <c r="D1241" s="384"/>
    </row>
    <row r="1242" ht="24.95" customHeight="1" spans="1:4">
      <c r="A1242" s="383" t="s">
        <v>1050</v>
      </c>
      <c r="B1242" s="382"/>
      <c r="C1242" s="382"/>
      <c r="D1242" s="384"/>
    </row>
    <row r="1243" ht="24.95" customHeight="1" spans="1:4">
      <c r="A1243" s="383" t="s">
        <v>1051</v>
      </c>
      <c r="B1243" s="387"/>
      <c r="C1243" s="387"/>
      <c r="D1243" s="384"/>
    </row>
    <row r="1244" ht="24.95" customHeight="1" spans="1:4">
      <c r="A1244" s="379" t="s">
        <v>264</v>
      </c>
      <c r="B1244" s="380"/>
      <c r="C1244" s="380"/>
      <c r="D1244" s="381"/>
    </row>
    <row r="1245" ht="24.95" customHeight="1" spans="1:4">
      <c r="A1245" s="379" t="s">
        <v>98</v>
      </c>
      <c r="B1245" s="380">
        <f>B1246+B1258+B1270+B1278+B1291+B1295</f>
        <v>754</v>
      </c>
      <c r="C1245" s="380">
        <v>761</v>
      </c>
      <c r="D1245" s="381">
        <f>(C1245-B1245)/B1245</f>
        <v>0.00928381962864721</v>
      </c>
    </row>
    <row r="1246" ht="24.95" customHeight="1" spans="1:4">
      <c r="A1246" s="379" t="s">
        <v>1052</v>
      </c>
      <c r="B1246" s="386">
        <v>325</v>
      </c>
      <c r="C1246" s="386">
        <v>418</v>
      </c>
      <c r="D1246" s="381">
        <f>(C1246-B1246)/B1246</f>
        <v>0.286153846153846</v>
      </c>
    </row>
    <row r="1247" ht="24.95" customHeight="1" spans="1:4">
      <c r="A1247" s="383" t="s">
        <v>126</v>
      </c>
      <c r="B1247" s="382"/>
      <c r="C1247" s="382">
        <v>368</v>
      </c>
      <c r="D1247" s="384"/>
    </row>
    <row r="1248" ht="24.95" customHeight="1" spans="1:4">
      <c r="A1248" s="383" t="s">
        <v>127</v>
      </c>
      <c r="B1248" s="382"/>
      <c r="C1248" s="382"/>
      <c r="D1248" s="384"/>
    </row>
    <row r="1249" ht="24.95" customHeight="1" spans="1:4">
      <c r="A1249" s="383" t="s">
        <v>128</v>
      </c>
      <c r="B1249" s="382"/>
      <c r="C1249" s="382"/>
      <c r="D1249" s="384"/>
    </row>
    <row r="1250" ht="24.95" customHeight="1" spans="1:4">
      <c r="A1250" s="383" t="s">
        <v>1053</v>
      </c>
      <c r="B1250" s="382"/>
      <c r="C1250" s="382"/>
      <c r="D1250" s="384"/>
    </row>
    <row r="1251" ht="24.95" customHeight="1" spans="1:4">
      <c r="A1251" s="383" t="s">
        <v>1054</v>
      </c>
      <c r="B1251" s="382"/>
      <c r="C1251" s="382"/>
      <c r="D1251" s="384"/>
    </row>
    <row r="1252" ht="24.95" customHeight="1" spans="1:4">
      <c r="A1252" s="383" t="s">
        <v>1055</v>
      </c>
      <c r="B1252" s="382">
        <v>324.6075</v>
      </c>
      <c r="C1252" s="382"/>
      <c r="D1252" s="384"/>
    </row>
    <row r="1253" ht="24.95" customHeight="1" spans="1:4">
      <c r="A1253" s="383" t="s">
        <v>1056</v>
      </c>
      <c r="B1253" s="382"/>
      <c r="C1253" s="382"/>
      <c r="D1253" s="384"/>
    </row>
    <row r="1254" ht="24.95" customHeight="1" spans="1:4">
      <c r="A1254" s="383" t="s">
        <v>1057</v>
      </c>
      <c r="B1254" s="387"/>
      <c r="C1254" s="387"/>
      <c r="D1254" s="384"/>
    </row>
    <row r="1255" ht="24.95" customHeight="1" spans="1:4">
      <c r="A1255" s="383" t="s">
        <v>1058</v>
      </c>
      <c r="B1255" s="382"/>
      <c r="C1255" s="382">
        <v>50</v>
      </c>
      <c r="D1255" s="384"/>
    </row>
    <row r="1256" ht="24.95" customHeight="1" spans="1:4">
      <c r="A1256" s="383" t="s">
        <v>135</v>
      </c>
      <c r="B1256" s="382"/>
      <c r="C1256" s="382"/>
      <c r="D1256" s="384"/>
    </row>
    <row r="1257" ht="24.95" customHeight="1" spans="1:4">
      <c r="A1257" s="383" t="s">
        <v>1059</v>
      </c>
      <c r="B1257" s="382"/>
      <c r="C1257" s="382"/>
      <c r="D1257" s="384"/>
    </row>
    <row r="1258" ht="24.95" customHeight="1" spans="1:4">
      <c r="A1258" s="379" t="s">
        <v>1060</v>
      </c>
      <c r="B1258" s="380">
        <v>313</v>
      </c>
      <c r="C1258" s="380">
        <v>289</v>
      </c>
      <c r="D1258" s="381">
        <f>(C1258-B1258)/B1258</f>
        <v>-0.0766773162939297</v>
      </c>
    </row>
    <row r="1259" ht="24.95" customHeight="1" spans="1:4">
      <c r="A1259" s="383" t="s">
        <v>126</v>
      </c>
      <c r="B1259" s="382"/>
      <c r="C1259" s="382">
        <v>289</v>
      </c>
      <c r="D1259" s="384"/>
    </row>
    <row r="1260" ht="24.95" customHeight="1" spans="1:4">
      <c r="A1260" s="383" t="s">
        <v>127</v>
      </c>
      <c r="B1260" s="382"/>
      <c r="C1260" s="382"/>
      <c r="D1260" s="384"/>
    </row>
    <row r="1261" ht="24.95" customHeight="1" spans="1:4">
      <c r="A1261" s="383" t="s">
        <v>128</v>
      </c>
      <c r="B1261" s="382"/>
      <c r="C1261" s="382"/>
      <c r="D1261" s="384"/>
    </row>
    <row r="1262" ht="24.95" customHeight="1" spans="1:4">
      <c r="A1262" s="383" t="s">
        <v>1061</v>
      </c>
      <c r="B1262" s="387">
        <v>313.073</v>
      </c>
      <c r="C1262" s="387"/>
      <c r="D1262" s="384"/>
    </row>
    <row r="1263" ht="24.95" customHeight="1" spans="1:4">
      <c r="A1263" s="383" t="s">
        <v>1062</v>
      </c>
      <c r="B1263" s="387"/>
      <c r="C1263" s="387"/>
      <c r="D1263" s="384"/>
    </row>
    <row r="1264" ht="24.95" customHeight="1" spans="1:4">
      <c r="A1264" s="379" t="s">
        <v>1063</v>
      </c>
      <c r="B1264" s="386"/>
      <c r="C1264" s="386"/>
      <c r="D1264" s="381"/>
    </row>
    <row r="1265" ht="24.95" customHeight="1" spans="1:4">
      <c r="A1265" s="383" t="s">
        <v>126</v>
      </c>
      <c r="B1265" s="382"/>
      <c r="C1265" s="382"/>
      <c r="D1265" s="384"/>
    </row>
    <row r="1266" ht="24.95" customHeight="1" spans="1:4">
      <c r="A1266" s="383" t="s">
        <v>127</v>
      </c>
      <c r="B1266" s="382"/>
      <c r="C1266" s="382"/>
      <c r="D1266" s="384"/>
    </row>
    <row r="1267" ht="24.95" customHeight="1" spans="1:4">
      <c r="A1267" s="383" t="s">
        <v>128</v>
      </c>
      <c r="B1267" s="382"/>
      <c r="C1267" s="382"/>
      <c r="D1267" s="384"/>
    </row>
    <row r="1268" ht="24.95" customHeight="1" spans="1:4">
      <c r="A1268" s="383" t="s">
        <v>1064</v>
      </c>
      <c r="B1268" s="382"/>
      <c r="C1268" s="382"/>
      <c r="D1268" s="384"/>
    </row>
    <row r="1269" ht="24.95" customHeight="1" spans="1:4">
      <c r="A1269" s="383" t="s">
        <v>1065</v>
      </c>
      <c r="B1269" s="382"/>
      <c r="C1269" s="382"/>
      <c r="D1269" s="384"/>
    </row>
    <row r="1270" ht="24.95" customHeight="1" spans="1:4">
      <c r="A1270" s="379" t="s">
        <v>1066</v>
      </c>
      <c r="B1270" s="386"/>
      <c r="C1270" s="386"/>
      <c r="D1270" s="381"/>
    </row>
    <row r="1271" ht="24.95" customHeight="1" spans="1:4">
      <c r="A1271" s="383" t="s">
        <v>126</v>
      </c>
      <c r="B1271" s="382"/>
      <c r="C1271" s="382"/>
      <c r="D1271" s="384"/>
    </row>
    <row r="1272" ht="24.95" customHeight="1" spans="1:4">
      <c r="A1272" s="383" t="s">
        <v>127</v>
      </c>
      <c r="B1272" s="382"/>
      <c r="C1272" s="382"/>
      <c r="D1272" s="384"/>
    </row>
    <row r="1273" ht="24.95" customHeight="1" spans="1:4">
      <c r="A1273" s="383" t="s">
        <v>128</v>
      </c>
      <c r="B1273" s="382"/>
      <c r="C1273" s="382"/>
      <c r="D1273" s="384"/>
    </row>
    <row r="1274" ht="24.95" customHeight="1" spans="1:4">
      <c r="A1274" s="383" t="s">
        <v>1067</v>
      </c>
      <c r="B1274" s="382"/>
      <c r="C1274" s="382"/>
      <c r="D1274" s="384"/>
    </row>
    <row r="1275" ht="24.95" customHeight="1" spans="1:4">
      <c r="A1275" s="383" t="s">
        <v>1068</v>
      </c>
      <c r="B1275" s="382"/>
      <c r="C1275" s="382"/>
      <c r="D1275" s="384"/>
    </row>
    <row r="1276" ht="24.95" customHeight="1" spans="1:4">
      <c r="A1276" s="383" t="s">
        <v>135</v>
      </c>
      <c r="B1276" s="382"/>
      <c r="C1276" s="382"/>
      <c r="D1276" s="384"/>
    </row>
    <row r="1277" ht="24.95" customHeight="1" spans="1:4">
      <c r="A1277" s="383" t="s">
        <v>1069</v>
      </c>
      <c r="B1277" s="382"/>
      <c r="C1277" s="382"/>
      <c r="D1277" s="384"/>
    </row>
    <row r="1278" ht="24.95" customHeight="1" spans="1:4">
      <c r="A1278" s="379" t="s">
        <v>1070</v>
      </c>
      <c r="B1278" s="380">
        <v>116</v>
      </c>
      <c r="C1278" s="380">
        <v>55</v>
      </c>
      <c r="D1278" s="381">
        <f>(C1278-B1278)/B1278</f>
        <v>-0.525862068965517</v>
      </c>
    </row>
    <row r="1279" ht="24.95" customHeight="1" spans="1:4">
      <c r="A1279" s="383" t="s">
        <v>126</v>
      </c>
      <c r="B1279" s="382"/>
      <c r="C1279" s="382"/>
      <c r="D1279" s="384"/>
    </row>
    <row r="1280" ht="24.95" customHeight="1" spans="1:4">
      <c r="A1280" s="383" t="s">
        <v>127</v>
      </c>
      <c r="B1280" s="382"/>
      <c r="C1280" s="382"/>
      <c r="D1280" s="384"/>
    </row>
    <row r="1281" ht="24.95" customHeight="1" spans="1:4">
      <c r="A1281" s="383" t="s">
        <v>128</v>
      </c>
      <c r="B1281" s="382"/>
      <c r="C1281" s="382"/>
      <c r="D1281" s="384"/>
    </row>
    <row r="1282" ht="24.95" customHeight="1" spans="1:4">
      <c r="A1282" s="383" t="s">
        <v>1071</v>
      </c>
      <c r="B1282" s="382"/>
      <c r="C1282" s="382"/>
      <c r="D1282" s="384"/>
    </row>
    <row r="1283" ht="24.95" customHeight="1" spans="1:4">
      <c r="A1283" s="383" t="s">
        <v>1072</v>
      </c>
      <c r="B1283" s="382"/>
      <c r="C1283" s="382"/>
      <c r="D1283" s="384"/>
    </row>
    <row r="1284" ht="24.95" customHeight="1" spans="1:4">
      <c r="A1284" s="383" t="s">
        <v>1073</v>
      </c>
      <c r="B1284" s="382"/>
      <c r="C1284" s="382"/>
      <c r="D1284" s="384"/>
    </row>
    <row r="1285" ht="24.95" customHeight="1" spans="1:4">
      <c r="A1285" s="383" t="s">
        <v>1074</v>
      </c>
      <c r="B1285" s="382"/>
      <c r="C1285" s="382"/>
      <c r="D1285" s="384"/>
    </row>
    <row r="1286" ht="24.95" customHeight="1" spans="1:4">
      <c r="A1286" s="383" t="s">
        <v>1075</v>
      </c>
      <c r="B1286" s="382"/>
      <c r="C1286" s="382"/>
      <c r="D1286" s="384"/>
    </row>
    <row r="1287" ht="24.95" customHeight="1" spans="1:4">
      <c r="A1287" s="383" t="s">
        <v>1076</v>
      </c>
      <c r="B1287" s="382"/>
      <c r="C1287" s="382"/>
      <c r="D1287" s="384"/>
    </row>
    <row r="1288" ht="24.95" customHeight="1" spans="1:4">
      <c r="A1288" s="383" t="s">
        <v>1077</v>
      </c>
      <c r="B1288" s="382"/>
      <c r="C1288" s="382"/>
      <c r="D1288" s="384"/>
    </row>
    <row r="1289" ht="24.95" customHeight="1" spans="1:4">
      <c r="A1289" s="383" t="s">
        <v>1078</v>
      </c>
      <c r="B1289" s="382">
        <v>115.9417</v>
      </c>
      <c r="C1289" s="382">
        <v>55</v>
      </c>
      <c r="D1289" s="384">
        <f>(C1289-B1289)/B1289</f>
        <v>-0.525623653957118</v>
      </c>
    </row>
    <row r="1290" ht="24.95" customHeight="1" spans="1:4">
      <c r="A1290" s="383" t="s">
        <v>1079</v>
      </c>
      <c r="B1290" s="382"/>
      <c r="C1290" s="382"/>
      <c r="D1290" s="384"/>
    </row>
    <row r="1291" ht="24.95" customHeight="1" spans="1:4">
      <c r="A1291" s="379" t="s">
        <v>1080</v>
      </c>
      <c r="B1291" s="386"/>
      <c r="C1291" s="386"/>
      <c r="D1291" s="381"/>
    </row>
    <row r="1292" ht="24.95" customHeight="1" spans="1:4">
      <c r="A1292" s="383" t="s">
        <v>1081</v>
      </c>
      <c r="B1292" s="387"/>
      <c r="C1292" s="387"/>
      <c r="D1292" s="384"/>
    </row>
    <row r="1293" ht="24.95" customHeight="1" spans="1:4">
      <c r="A1293" s="383" t="s">
        <v>1082</v>
      </c>
      <c r="B1293" s="382"/>
      <c r="C1293" s="382"/>
      <c r="D1293" s="384"/>
    </row>
    <row r="1294" ht="24.95" customHeight="1" spans="1:4">
      <c r="A1294" s="383" t="s">
        <v>1083</v>
      </c>
      <c r="B1294" s="382"/>
      <c r="C1294" s="382"/>
      <c r="D1294" s="384"/>
    </row>
    <row r="1295" ht="24.95" customHeight="1" spans="1:4">
      <c r="A1295" s="379" t="s">
        <v>1084</v>
      </c>
      <c r="B1295" s="386"/>
      <c r="C1295" s="386"/>
      <c r="D1295" s="381"/>
    </row>
    <row r="1296" ht="24.95" customHeight="1" spans="1:4">
      <c r="A1296" s="383" t="s">
        <v>1085</v>
      </c>
      <c r="B1296" s="382"/>
      <c r="C1296" s="382"/>
      <c r="D1296" s="384"/>
    </row>
    <row r="1297" ht="24.95" customHeight="1" spans="1:4">
      <c r="A1297" s="383" t="s">
        <v>1086</v>
      </c>
      <c r="B1297" s="382"/>
      <c r="C1297" s="382"/>
      <c r="D1297" s="384"/>
    </row>
    <row r="1298" ht="24.95" customHeight="1" spans="1:4">
      <c r="A1298" s="383" t="s">
        <v>1087</v>
      </c>
      <c r="B1298" s="387"/>
      <c r="C1298" s="387"/>
      <c r="D1298" s="384"/>
    </row>
    <row r="1299" ht="24.95" customHeight="1" spans="1:4">
      <c r="A1299" s="383" t="s">
        <v>1088</v>
      </c>
      <c r="B1299" s="382"/>
      <c r="C1299" s="382"/>
      <c r="D1299" s="384"/>
    </row>
    <row r="1300" ht="39" customHeight="1" spans="1:4">
      <c r="A1300" s="383" t="s">
        <v>1089</v>
      </c>
      <c r="B1300" s="382"/>
      <c r="C1300" s="382"/>
      <c r="D1300" s="384"/>
    </row>
    <row r="1301" ht="24.95" customHeight="1" spans="1:4">
      <c r="A1301" s="379" t="s">
        <v>1090</v>
      </c>
      <c r="B1301" s="386"/>
      <c r="C1301" s="386"/>
      <c r="D1301" s="381"/>
    </row>
    <row r="1302" ht="24.95" customHeight="1" spans="1:4">
      <c r="A1302" s="379" t="s">
        <v>264</v>
      </c>
      <c r="B1302" s="386"/>
      <c r="C1302" s="386"/>
      <c r="D1302" s="381"/>
    </row>
    <row r="1303" ht="24.95" customHeight="1" spans="1:4">
      <c r="A1303" s="379" t="s">
        <v>99</v>
      </c>
      <c r="B1303" s="386">
        <v>1730</v>
      </c>
      <c r="C1303" s="386">
        <v>1780</v>
      </c>
      <c r="D1303" s="381">
        <f>(C1303-B1303)/B1303</f>
        <v>0.0289017341040462</v>
      </c>
    </row>
    <row r="1304" ht="24.95" customHeight="1" spans="1:4">
      <c r="A1304" s="379" t="s">
        <v>100</v>
      </c>
      <c r="B1304" s="386"/>
      <c r="C1304" s="386"/>
      <c r="D1304" s="381"/>
    </row>
    <row r="1305" ht="24.95" customHeight="1" spans="1:4">
      <c r="A1305" s="379" t="s">
        <v>1091</v>
      </c>
      <c r="B1305" s="386"/>
      <c r="C1305" s="386"/>
      <c r="D1305" s="381"/>
    </row>
    <row r="1306" ht="24.95" customHeight="1" spans="1:4">
      <c r="A1306" s="383" t="s">
        <v>1092</v>
      </c>
      <c r="B1306" s="382"/>
      <c r="C1306" s="382"/>
      <c r="D1306" s="384"/>
    </row>
    <row r="1307" ht="39" customHeight="1" spans="1:4">
      <c r="A1307" s="383" t="s">
        <v>1093</v>
      </c>
      <c r="B1307" s="382"/>
      <c r="C1307" s="382"/>
      <c r="D1307" s="384"/>
    </row>
    <row r="1308" ht="41.1" customHeight="1" spans="1:4">
      <c r="A1308" s="383" t="s">
        <v>1094</v>
      </c>
      <c r="B1308" s="382"/>
      <c r="C1308" s="382"/>
      <c r="D1308" s="384"/>
    </row>
    <row r="1309" ht="24.95" customHeight="1" spans="1:4">
      <c r="A1309" s="383" t="s">
        <v>1095</v>
      </c>
      <c r="B1309" s="382"/>
      <c r="C1309" s="382"/>
      <c r="D1309" s="384"/>
    </row>
    <row r="1310" ht="24.95" customHeight="1" spans="1:4">
      <c r="A1310" s="379" t="s">
        <v>101</v>
      </c>
      <c r="B1310" s="386"/>
      <c r="C1310" s="386"/>
      <c r="D1310" s="381"/>
    </row>
    <row r="1311" ht="24.95" customHeight="1" spans="1:4">
      <c r="A1311" s="383" t="s">
        <v>1096</v>
      </c>
      <c r="B1311" s="382"/>
      <c r="C1311" s="382"/>
      <c r="D1311" s="384"/>
    </row>
    <row r="1312" ht="24.95" customHeight="1" spans="1:4">
      <c r="A1312" s="379" t="s">
        <v>102</v>
      </c>
      <c r="B1312" s="387">
        <v>10500</v>
      </c>
      <c r="C1312" s="380">
        <v>10880</v>
      </c>
      <c r="D1312" s="381">
        <f t="shared" ref="D1312:D1317" si="38">(C1312-B1312)/B1312</f>
        <v>0.0361904761904762</v>
      </c>
    </row>
    <row r="1313" ht="24.95" customHeight="1" spans="1:4">
      <c r="A1313" s="383" t="s">
        <v>1097</v>
      </c>
      <c r="B1313" s="387">
        <v>10500</v>
      </c>
      <c r="C1313" s="387">
        <v>10880</v>
      </c>
      <c r="D1313" s="384">
        <f t="shared" si="38"/>
        <v>0.0361904761904762</v>
      </c>
    </row>
    <row r="1314" ht="24.95" customHeight="1" spans="1:4">
      <c r="A1314" s="383" t="s">
        <v>952</v>
      </c>
      <c r="B1314" s="382"/>
      <c r="C1314" s="382"/>
      <c r="D1314" s="384"/>
    </row>
    <row r="1315" ht="24.95" customHeight="1" spans="1:4">
      <c r="A1315" s="379" t="s">
        <v>264</v>
      </c>
      <c r="B1315" s="394"/>
      <c r="C1315" s="394"/>
      <c r="D1315" s="381"/>
    </row>
    <row r="1316" ht="24.95" customHeight="1" spans="1:4">
      <c r="A1316" s="379"/>
      <c r="B1316" s="394"/>
      <c r="C1316" s="394"/>
      <c r="D1316" s="381"/>
    </row>
    <row r="1317" ht="24.95" customHeight="1" spans="1:4">
      <c r="A1317" s="395" t="s">
        <v>1098</v>
      </c>
      <c r="B1317" s="386">
        <v>172820</v>
      </c>
      <c r="C1317" s="380">
        <v>176792</v>
      </c>
      <c r="D1317" s="381">
        <f t="shared" si="38"/>
        <v>0.0229834509894688</v>
      </c>
    </row>
  </sheetData>
  <autoFilter ref="A3:D1317">
    <extLst/>
  </autoFilter>
  <mergeCells count="1">
    <mergeCell ref="A1:D1"/>
  </mergeCells>
  <printOptions horizontalCentered="1"/>
  <pageMargins left="0.471527777777778" right="0.393055555555556" top="1.14166666666667" bottom="0.747916666666667" header="0.313888888888889" footer="0.313888888888889"/>
  <pageSetup paperSize="9" scale="75" orientation="portrait"/>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B35"/>
  <sheetViews>
    <sheetView showZeros="0" tabSelected="1" view="pageBreakPreview" zoomScaleNormal="100" workbookViewId="0">
      <selection activeCell="A1" sqref="A1:B1"/>
    </sheetView>
  </sheetViews>
  <sheetFormatPr defaultColWidth="9" defaultRowHeight="13.5" outlineLevelCol="1"/>
  <cols>
    <col min="1" max="1" width="66.375" customWidth="1"/>
    <col min="2" max="2" width="36.5" customWidth="1"/>
  </cols>
  <sheetData>
    <row r="1" ht="45" customHeight="1" spans="1:2">
      <c r="A1" s="363" t="s">
        <v>1099</v>
      </c>
      <c r="B1" s="363"/>
    </row>
    <row r="2" ht="20.1" customHeight="1" spans="1:2">
      <c r="A2" s="364"/>
      <c r="B2" s="365" t="s">
        <v>36</v>
      </c>
    </row>
    <row r="3" ht="45" customHeight="1" spans="1:2">
      <c r="A3" s="366" t="s">
        <v>1100</v>
      </c>
      <c r="B3" s="128" t="s">
        <v>39</v>
      </c>
    </row>
    <row r="4" ht="30" customHeight="1" spans="1:2">
      <c r="A4" s="367" t="s">
        <v>1101</v>
      </c>
      <c r="B4" s="368">
        <v>56482</v>
      </c>
    </row>
    <row r="5" ht="30" customHeight="1" spans="1:2">
      <c r="A5" s="369" t="s">
        <v>1102</v>
      </c>
      <c r="B5" s="370">
        <v>26384</v>
      </c>
    </row>
    <row r="6" ht="30" customHeight="1" spans="1:2">
      <c r="A6" s="369" t="s">
        <v>1103</v>
      </c>
      <c r="B6" s="370">
        <v>6093</v>
      </c>
    </row>
    <row r="7" ht="30" customHeight="1" spans="1:2">
      <c r="A7" s="369" t="s">
        <v>1104</v>
      </c>
      <c r="B7" s="370">
        <v>3168</v>
      </c>
    </row>
    <row r="8" ht="30" customHeight="1" spans="1:2">
      <c r="A8" s="369" t="s">
        <v>1105</v>
      </c>
      <c r="B8" s="371">
        <v>20837</v>
      </c>
    </row>
    <row r="9" ht="30" customHeight="1" spans="1:2">
      <c r="A9" s="367" t="s">
        <v>1106</v>
      </c>
      <c r="B9" s="368">
        <v>15741</v>
      </c>
    </row>
    <row r="10" ht="30" customHeight="1" spans="1:2">
      <c r="A10" s="369" t="s">
        <v>1107</v>
      </c>
      <c r="B10" s="371">
        <v>8373</v>
      </c>
    </row>
    <row r="11" ht="30" customHeight="1" spans="1:2">
      <c r="A11" s="369" t="s">
        <v>1108</v>
      </c>
      <c r="B11" s="371">
        <v>203</v>
      </c>
    </row>
    <row r="12" ht="30" customHeight="1" spans="1:2">
      <c r="A12" s="369" t="s">
        <v>1109</v>
      </c>
      <c r="B12" s="371">
        <v>296</v>
      </c>
    </row>
    <row r="13" ht="30" customHeight="1" spans="1:2">
      <c r="A13" s="369" t="s">
        <v>1110</v>
      </c>
      <c r="B13" s="371"/>
    </row>
    <row r="14" ht="30" customHeight="1" spans="1:2">
      <c r="A14" s="369" t="s">
        <v>1111</v>
      </c>
      <c r="B14" s="371">
        <v>595</v>
      </c>
    </row>
    <row r="15" ht="30" customHeight="1" spans="1:2">
      <c r="A15" s="369" t="s">
        <v>1112</v>
      </c>
      <c r="B15" s="371"/>
    </row>
    <row r="16" ht="30" customHeight="1" spans="1:2">
      <c r="A16" s="369" t="s">
        <v>1113</v>
      </c>
      <c r="B16" s="371"/>
    </row>
    <row r="17" ht="30" customHeight="1" spans="1:2">
      <c r="A17" s="369" t="s">
        <v>1114</v>
      </c>
      <c r="B17" s="370">
        <v>324</v>
      </c>
    </row>
    <row r="18" ht="30" customHeight="1" spans="1:2">
      <c r="A18" s="369" t="s">
        <v>1115</v>
      </c>
      <c r="B18" s="371">
        <v>2056</v>
      </c>
    </row>
    <row r="19" ht="30" customHeight="1" spans="1:2">
      <c r="A19" s="369" t="s">
        <v>1116</v>
      </c>
      <c r="B19" s="371">
        <v>3894</v>
      </c>
    </row>
    <row r="20" ht="30" customHeight="1" spans="1:2">
      <c r="A20" s="367" t="s">
        <v>1117</v>
      </c>
      <c r="B20" s="368">
        <v>17981</v>
      </c>
    </row>
    <row r="21" ht="30" customHeight="1" spans="1:2">
      <c r="A21" s="369" t="s">
        <v>1118</v>
      </c>
      <c r="B21" s="372">
        <v>2049</v>
      </c>
    </row>
    <row r="22" ht="30" customHeight="1" spans="1:2">
      <c r="A22" s="369" t="s">
        <v>1119</v>
      </c>
      <c r="B22" s="372">
        <v>12927</v>
      </c>
    </row>
    <row r="23" ht="30" customHeight="1" spans="1:2">
      <c r="A23" s="369" t="s">
        <v>1120</v>
      </c>
      <c r="B23" s="372">
        <v>325</v>
      </c>
    </row>
    <row r="24" ht="30" customHeight="1" spans="1:2">
      <c r="A24" s="369" t="s">
        <v>1121</v>
      </c>
      <c r="B24" s="372">
        <v>2680</v>
      </c>
    </row>
    <row r="25" ht="30" customHeight="1" spans="1:2">
      <c r="A25" s="367" t="s">
        <v>1122</v>
      </c>
      <c r="B25" s="368">
        <v>70614</v>
      </c>
    </row>
    <row r="26" ht="30" customHeight="1" spans="1:2">
      <c r="A26" s="369" t="s">
        <v>1123</v>
      </c>
      <c r="B26" s="372">
        <v>65242</v>
      </c>
    </row>
    <row r="27" ht="30" customHeight="1" spans="1:2">
      <c r="A27" s="369" t="s">
        <v>1124</v>
      </c>
      <c r="B27" s="371">
        <v>2352</v>
      </c>
    </row>
    <row r="28" ht="30" customHeight="1" spans="1:2">
      <c r="A28" s="369" t="s">
        <v>1125</v>
      </c>
      <c r="B28" s="371">
        <v>3020</v>
      </c>
    </row>
    <row r="29" ht="30" customHeight="1" spans="1:2">
      <c r="A29" s="367" t="s">
        <v>1126</v>
      </c>
      <c r="B29" s="368"/>
    </row>
    <row r="30" ht="30" customHeight="1" spans="1:2">
      <c r="A30" s="369" t="s">
        <v>1127</v>
      </c>
      <c r="B30" s="372"/>
    </row>
    <row r="31" ht="30" customHeight="1" spans="1:2">
      <c r="A31" s="367" t="s">
        <v>1128</v>
      </c>
      <c r="B31" s="368">
        <v>15974</v>
      </c>
    </row>
    <row r="32" ht="30" customHeight="1" spans="1:2">
      <c r="A32" s="369" t="s">
        <v>1129</v>
      </c>
      <c r="B32" s="371">
        <v>7630</v>
      </c>
    </row>
    <row r="33" ht="30" customHeight="1" spans="1:2">
      <c r="A33" s="369" t="s">
        <v>1130</v>
      </c>
      <c r="B33" s="371">
        <v>4880</v>
      </c>
    </row>
    <row r="34" ht="30" customHeight="1" spans="1:2">
      <c r="A34" s="369" t="s">
        <v>1131</v>
      </c>
      <c r="B34" s="371">
        <v>3464</v>
      </c>
    </row>
    <row r="35" ht="30" customHeight="1" spans="1:2">
      <c r="A35" s="373" t="s">
        <v>1132</v>
      </c>
      <c r="B35" s="368">
        <f>B4+B9+B20+B25+B29+B31</f>
        <v>176792</v>
      </c>
    </row>
  </sheetData>
  <autoFilter ref="A3:B35">
    <extLst/>
  </autoFilter>
  <mergeCells count="1">
    <mergeCell ref="A1:B1"/>
  </mergeCells>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B42"/>
  <sheetViews>
    <sheetView showZeros="0" view="pageBreakPreview" zoomScaleNormal="100" workbookViewId="0">
      <selection activeCell="A2" sqref="A2"/>
    </sheetView>
  </sheetViews>
  <sheetFormatPr defaultColWidth="9" defaultRowHeight="13.5" outlineLevelCol="1"/>
  <cols>
    <col min="1" max="1" width="68.875" style="192" customWidth="1"/>
    <col min="2" max="2" width="45.625" customWidth="1"/>
  </cols>
  <sheetData>
    <row r="1" s="254" customFormat="1" ht="45" customHeight="1" spans="1:2">
      <c r="A1" s="358" t="s">
        <v>1133</v>
      </c>
      <c r="B1" s="358"/>
    </row>
    <row r="2" ht="60" customHeight="1" spans="1:2">
      <c r="A2" s="359" t="s">
        <v>1134</v>
      </c>
      <c r="B2" s="336" t="s">
        <v>36</v>
      </c>
    </row>
    <row r="3" ht="45" customHeight="1" spans="1:2">
      <c r="A3" s="190" t="s">
        <v>1135</v>
      </c>
      <c r="B3" s="128" t="s">
        <v>39</v>
      </c>
    </row>
    <row r="4" ht="35.1" customHeight="1" spans="1:2">
      <c r="A4" s="360" t="s">
        <v>1136</v>
      </c>
      <c r="B4" s="361"/>
    </row>
    <row r="5" ht="35.1" customHeight="1" spans="1:2">
      <c r="A5" s="360" t="s">
        <v>1137</v>
      </c>
      <c r="B5" s="361"/>
    </row>
    <row r="6" ht="35.1" customHeight="1" spans="1:2">
      <c r="A6" s="360" t="s">
        <v>1138</v>
      </c>
      <c r="B6" s="361"/>
    </row>
    <row r="7" ht="35.1" customHeight="1" spans="1:2">
      <c r="A7" s="360" t="s">
        <v>1137</v>
      </c>
      <c r="B7" s="361"/>
    </row>
    <row r="8" ht="35.1" customHeight="1" spans="1:2">
      <c r="A8" s="360" t="s">
        <v>1139</v>
      </c>
      <c r="B8" s="361"/>
    </row>
    <row r="9" ht="35.1" customHeight="1" spans="1:2">
      <c r="A9" s="360" t="s">
        <v>1137</v>
      </c>
      <c r="B9" s="361"/>
    </row>
    <row r="10" ht="35.1" customHeight="1" spans="1:2">
      <c r="A10" s="360" t="s">
        <v>1140</v>
      </c>
      <c r="B10" s="361"/>
    </row>
    <row r="11" ht="35.1" customHeight="1" spans="1:2">
      <c r="A11" s="360" t="s">
        <v>1137</v>
      </c>
      <c r="B11" s="361"/>
    </row>
    <row r="12" ht="35.1" customHeight="1" spans="1:2">
      <c r="A12" s="360" t="s">
        <v>1141</v>
      </c>
      <c r="B12" s="361"/>
    </row>
    <row r="13" ht="35.1" customHeight="1" spans="1:2">
      <c r="A13" s="360" t="s">
        <v>1137</v>
      </c>
      <c r="B13" s="361"/>
    </row>
    <row r="14" ht="35.1" customHeight="1" spans="1:2">
      <c r="A14" s="360" t="s">
        <v>1142</v>
      </c>
      <c r="B14" s="361"/>
    </row>
    <row r="15" ht="35.1" customHeight="1" spans="1:2">
      <c r="A15" s="360" t="s">
        <v>1137</v>
      </c>
      <c r="B15" s="361"/>
    </row>
    <row r="16" ht="35.1" customHeight="1" spans="1:2">
      <c r="A16" s="360" t="s">
        <v>1143</v>
      </c>
      <c r="B16" s="361"/>
    </row>
    <row r="17" ht="35.1" customHeight="1" spans="1:2">
      <c r="A17" s="360" t="s">
        <v>1137</v>
      </c>
      <c r="B17" s="361"/>
    </row>
    <row r="18" ht="35.1" customHeight="1" spans="1:2">
      <c r="A18" s="360" t="s">
        <v>1144</v>
      </c>
      <c r="B18" s="361"/>
    </row>
    <row r="19" ht="35.1" customHeight="1" spans="1:2">
      <c r="A19" s="360" t="s">
        <v>1137</v>
      </c>
      <c r="B19" s="361"/>
    </row>
    <row r="20" ht="35.1" customHeight="1" spans="1:2">
      <c r="A20" s="360" t="s">
        <v>1145</v>
      </c>
      <c r="B20" s="361"/>
    </row>
    <row r="21" ht="35.1" customHeight="1" spans="1:2">
      <c r="A21" s="360" t="s">
        <v>1137</v>
      </c>
      <c r="B21" s="361"/>
    </row>
    <row r="22" ht="35.1" customHeight="1" spans="1:2">
      <c r="A22" s="360" t="s">
        <v>1146</v>
      </c>
      <c r="B22" s="361"/>
    </row>
    <row r="23" ht="35.1" customHeight="1" spans="1:2">
      <c r="A23" s="360" t="s">
        <v>1137</v>
      </c>
      <c r="B23" s="361"/>
    </row>
    <row r="24" ht="35.1" customHeight="1" spans="1:2">
      <c r="A24" s="360" t="s">
        <v>1147</v>
      </c>
      <c r="B24" s="361"/>
    </row>
    <row r="25" ht="35.1" customHeight="1" spans="1:2">
      <c r="A25" s="360" t="s">
        <v>1137</v>
      </c>
      <c r="B25" s="361"/>
    </row>
    <row r="26" ht="35.1" customHeight="1" spans="1:2">
      <c r="A26" s="360" t="s">
        <v>1148</v>
      </c>
      <c r="B26" s="361"/>
    </row>
    <row r="27" ht="35.1" customHeight="1" spans="1:2">
      <c r="A27" s="360" t="s">
        <v>1137</v>
      </c>
      <c r="B27" s="361"/>
    </row>
    <row r="28" ht="35.1" customHeight="1" spans="1:2">
      <c r="A28" s="360" t="s">
        <v>1149</v>
      </c>
      <c r="B28" s="361"/>
    </row>
    <row r="29" ht="35.1" customHeight="1" spans="1:2">
      <c r="A29" s="360" t="s">
        <v>1137</v>
      </c>
      <c r="B29" s="361"/>
    </row>
    <row r="30" ht="35.1" customHeight="1" spans="1:2">
      <c r="A30" s="360" t="s">
        <v>1150</v>
      </c>
      <c r="B30" s="361"/>
    </row>
    <row r="31" ht="35.1" customHeight="1" spans="1:2">
      <c r="A31" s="360" t="s">
        <v>1137</v>
      </c>
      <c r="B31" s="361"/>
    </row>
    <row r="32" ht="35.1" customHeight="1" spans="1:2">
      <c r="A32" s="360" t="s">
        <v>1151</v>
      </c>
      <c r="B32" s="361"/>
    </row>
    <row r="33" ht="35.1" customHeight="1" spans="1:2">
      <c r="A33" s="360" t="s">
        <v>1137</v>
      </c>
      <c r="B33" s="361"/>
    </row>
    <row r="34" ht="35.1" customHeight="1" spans="1:2">
      <c r="A34" s="360" t="s">
        <v>1152</v>
      </c>
      <c r="B34" s="361"/>
    </row>
    <row r="35" ht="35.1" customHeight="1" spans="1:2">
      <c r="A35" s="360" t="s">
        <v>1137</v>
      </c>
      <c r="B35" s="361"/>
    </row>
    <row r="36" ht="35.1" customHeight="1" spans="1:2">
      <c r="A36" s="360" t="s">
        <v>1153</v>
      </c>
      <c r="B36" s="361"/>
    </row>
    <row r="37" ht="35.1" customHeight="1" spans="1:2">
      <c r="A37" s="360" t="s">
        <v>1137</v>
      </c>
      <c r="B37" s="361"/>
    </row>
    <row r="38" ht="35.1" customHeight="1" spans="1:2">
      <c r="A38" s="360" t="s">
        <v>1154</v>
      </c>
      <c r="B38" s="361"/>
    </row>
    <row r="39" ht="35.1" customHeight="1" spans="1:2">
      <c r="A39" s="360" t="s">
        <v>1137</v>
      </c>
      <c r="B39" s="361"/>
    </row>
    <row r="40" ht="35.1" customHeight="1" spans="1:2">
      <c r="A40" s="360" t="s">
        <v>1155</v>
      </c>
      <c r="B40" s="361"/>
    </row>
    <row r="41" ht="35.1" customHeight="1" spans="1:2">
      <c r="A41" s="360" t="s">
        <v>1137</v>
      </c>
      <c r="B41" s="361"/>
    </row>
    <row r="42" ht="35.1" customHeight="1" spans="1:2">
      <c r="A42" s="362" t="s">
        <v>1156</v>
      </c>
      <c r="B42" s="134"/>
    </row>
  </sheetData>
  <autoFilter ref="A3:B42">
    <extLst/>
  </autoFilter>
  <mergeCells count="1">
    <mergeCell ref="A1:B1"/>
  </mergeCells>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J8"/>
  <sheetViews>
    <sheetView showZeros="0" view="pageBreakPreview" zoomScaleNormal="100" workbookViewId="0">
      <selection activeCell="A1" sqref="A1:E1"/>
    </sheetView>
  </sheetViews>
  <sheetFormatPr defaultColWidth="9" defaultRowHeight="14.25" outlineLevelRow="7"/>
  <cols>
    <col min="1" max="1" width="43.625" style="176" customWidth="1"/>
    <col min="2" max="2" width="20.625" style="178" customWidth="1"/>
    <col min="3" max="3" width="20.625" style="176" customWidth="1"/>
    <col min="4" max="4" width="20" style="176" customWidth="1"/>
    <col min="5" max="5" width="20" style="295" customWidth="1"/>
    <col min="6" max="9" width="12.625" style="176"/>
    <col min="10" max="16381" width="9" style="176"/>
    <col min="16382" max="16383" width="35.625" style="176"/>
    <col min="16384" max="16384" width="9" style="176"/>
  </cols>
  <sheetData>
    <row r="1" ht="67" customHeight="1" spans="1:5">
      <c r="A1" s="345" t="s">
        <v>1157</v>
      </c>
      <c r="B1" s="345"/>
      <c r="C1" s="345"/>
      <c r="D1" s="345"/>
      <c r="E1" s="345"/>
    </row>
    <row r="2" ht="36" customHeight="1" spans="1:5">
      <c r="A2" s="346"/>
      <c r="B2" s="346"/>
      <c r="C2" s="347"/>
      <c r="D2" s="347"/>
      <c r="E2" s="336" t="s">
        <v>36</v>
      </c>
    </row>
    <row r="3" s="177" customFormat="1" ht="45" customHeight="1" spans="1:5">
      <c r="A3" s="184" t="s">
        <v>1158</v>
      </c>
      <c r="B3" s="184" t="s">
        <v>1159</v>
      </c>
      <c r="C3" s="348" t="s">
        <v>1160</v>
      </c>
      <c r="D3" s="348" t="s">
        <v>1161</v>
      </c>
      <c r="E3" s="348" t="s">
        <v>1162</v>
      </c>
    </row>
    <row r="4" ht="36" customHeight="1" spans="1:7">
      <c r="A4" s="349" t="s">
        <v>1163</v>
      </c>
      <c r="B4" s="186">
        <v>25305</v>
      </c>
      <c r="C4" s="186">
        <v>17262</v>
      </c>
      <c r="D4" s="186">
        <v>3272</v>
      </c>
      <c r="E4" s="350">
        <v>4771</v>
      </c>
      <c r="G4" s="351"/>
    </row>
    <row r="5" ht="36" customHeight="1" spans="1:10">
      <c r="A5" s="352" t="s">
        <v>1164</v>
      </c>
      <c r="B5" s="186">
        <v>25305</v>
      </c>
      <c r="C5" s="186">
        <v>17262</v>
      </c>
      <c r="D5" s="186">
        <v>3272</v>
      </c>
      <c r="E5" s="350">
        <v>4771</v>
      </c>
      <c r="J5" s="176" t="s">
        <v>1165</v>
      </c>
    </row>
    <row r="6" ht="36" customHeight="1" spans="1:5">
      <c r="A6" s="349" t="s">
        <v>1166</v>
      </c>
      <c r="B6" s="353"/>
      <c r="C6" s="353"/>
      <c r="D6" s="353"/>
      <c r="E6" s="354"/>
    </row>
    <row r="7" ht="36" customHeight="1" spans="1:5">
      <c r="A7" s="349" t="s">
        <v>1167</v>
      </c>
      <c r="B7" s="353"/>
      <c r="C7" s="353"/>
      <c r="D7" s="353"/>
      <c r="E7" s="353"/>
    </row>
    <row r="8" spans="2:5">
      <c r="B8" s="355"/>
      <c r="C8" s="356"/>
      <c r="D8" s="356"/>
      <c r="E8" s="357"/>
    </row>
  </sheetData>
  <mergeCells count="2">
    <mergeCell ref="A1:E1"/>
    <mergeCell ref="A2:B2"/>
  </mergeCells>
  <conditionalFormatting sqref="B3:G3">
    <cfRule type="cellIs" dxfId="0" priority="2" stopIfTrue="1" operator="lessThanOrEqual">
      <formula>-1</formula>
    </cfRule>
  </conditionalFormatting>
  <conditionalFormatting sqref="E1:F1 F2 G1:G2">
    <cfRule type="cellIs" dxfId="0" priority="3" stopIfTrue="1" operator="greaterThanOrEqual">
      <formula>10</formula>
    </cfRule>
    <cfRule type="cellIs" dxfId="0" priority="4" stopIfTrue="1" operator="lessThanOrEqual">
      <formula>-1</formula>
    </cfRule>
  </conditionalFormatting>
  <conditionalFormatting sqref="B4:G5 C6:G6">
    <cfRule type="cellIs" dxfId="0" priority="1"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pageSetUpPr fitToPage="1"/>
  </sheetPr>
  <dimension ref="A1:E11"/>
  <sheetViews>
    <sheetView workbookViewId="0">
      <selection activeCell="C2" sqref="A$1:E$1048576"/>
    </sheetView>
  </sheetViews>
  <sheetFormatPr defaultColWidth="9" defaultRowHeight="13.5" outlineLevelCol="4"/>
  <cols>
    <col min="1" max="1" width="37.75" style="332" customWidth="1"/>
    <col min="2" max="2" width="22" style="332" customWidth="1"/>
    <col min="3" max="4" width="23.875" style="332" customWidth="1"/>
    <col min="5" max="5" width="24.5" style="332" customWidth="1"/>
    <col min="6" max="256" width="9" style="332"/>
    <col min="257" max="16384" width="9" style="1"/>
  </cols>
  <sheetData>
    <row r="1" s="332" customFormat="1" ht="40.5" customHeight="1" spans="1:5">
      <c r="A1" s="333" t="s">
        <v>1168</v>
      </c>
      <c r="B1" s="333"/>
      <c r="C1" s="333"/>
      <c r="D1" s="333"/>
      <c r="E1" s="333"/>
    </row>
    <row r="2" s="332" customFormat="1" ht="17.1" customHeight="1" spans="1:5">
      <c r="A2" s="334"/>
      <c r="B2" s="334"/>
      <c r="C2" s="334"/>
      <c r="D2" s="335"/>
      <c r="E2" s="336" t="s">
        <v>36</v>
      </c>
    </row>
    <row r="3" s="1" customFormat="1" ht="24.95" customHeight="1" spans="1:5">
      <c r="A3" s="337" t="s">
        <v>37</v>
      </c>
      <c r="B3" s="337" t="s">
        <v>113</v>
      </c>
      <c r="C3" s="337" t="s">
        <v>39</v>
      </c>
      <c r="D3" s="338" t="s">
        <v>1169</v>
      </c>
      <c r="E3" s="339"/>
    </row>
    <row r="4" s="1" customFormat="1" ht="24.95" customHeight="1" spans="1:5">
      <c r="A4" s="340"/>
      <c r="B4" s="340"/>
      <c r="C4" s="340"/>
      <c r="D4" s="184" t="s">
        <v>1170</v>
      </c>
      <c r="E4" s="184" t="s">
        <v>1171</v>
      </c>
    </row>
    <row r="5" s="332" customFormat="1" ht="35.1" customHeight="1" spans="1:5">
      <c r="A5" s="341" t="s">
        <v>1159</v>
      </c>
      <c r="B5" s="342">
        <v>738</v>
      </c>
      <c r="C5" s="342">
        <v>674</v>
      </c>
      <c r="D5" s="342">
        <f>C5-B5</f>
        <v>-64</v>
      </c>
      <c r="E5" s="343">
        <f>D5/B5</f>
        <v>-0.0867208672086721</v>
      </c>
    </row>
    <row r="6" s="332" customFormat="1" ht="35.1" customHeight="1" spans="1:5">
      <c r="A6" s="162" t="s">
        <v>1172</v>
      </c>
      <c r="B6" s="342"/>
      <c r="C6" s="342"/>
      <c r="D6" s="342"/>
      <c r="E6" s="343"/>
    </row>
    <row r="7" s="332" customFormat="1" ht="35.1" customHeight="1" spans="1:5">
      <c r="A7" s="162" t="s">
        <v>1173</v>
      </c>
      <c r="B7" s="342">
        <v>300</v>
      </c>
      <c r="C7" s="342">
        <v>280</v>
      </c>
      <c r="D7" s="342">
        <f>C7-B7</f>
        <v>-20</v>
      </c>
      <c r="E7" s="343">
        <f>D7/B7</f>
        <v>-0.0666666666666667</v>
      </c>
    </row>
    <row r="8" s="332" customFormat="1" ht="35.1" customHeight="1" spans="1:5">
      <c r="A8" s="162" t="s">
        <v>1174</v>
      </c>
      <c r="B8" s="342">
        <v>438</v>
      </c>
      <c r="C8" s="342">
        <v>394</v>
      </c>
      <c r="D8" s="342">
        <f>C8-B8</f>
        <v>-44</v>
      </c>
      <c r="E8" s="343">
        <f>D8/B8</f>
        <v>-0.100456621004566</v>
      </c>
    </row>
    <row r="9" s="332" customFormat="1" ht="35.1" customHeight="1" spans="1:5">
      <c r="A9" s="164" t="s">
        <v>1175</v>
      </c>
      <c r="B9" s="342"/>
      <c r="C9" s="342"/>
      <c r="D9" s="342"/>
      <c r="E9" s="343"/>
    </row>
    <row r="10" s="332" customFormat="1" ht="35.1" customHeight="1" spans="1:5">
      <c r="A10" s="164" t="s">
        <v>1176</v>
      </c>
      <c r="B10" s="342">
        <v>438</v>
      </c>
      <c r="C10" s="342">
        <v>394</v>
      </c>
      <c r="D10" s="342">
        <f>C10-B10</f>
        <v>-44</v>
      </c>
      <c r="E10" s="343">
        <f>D10/B10</f>
        <v>-0.100456621004566</v>
      </c>
    </row>
    <row r="11" s="332" customFormat="1" ht="129.95" customHeight="1" spans="1:5">
      <c r="A11" s="344" t="s">
        <v>1177</v>
      </c>
      <c r="B11" s="344"/>
      <c r="C11" s="344"/>
      <c r="D11" s="344"/>
      <c r="E11" s="344"/>
    </row>
  </sheetData>
  <mergeCells count="6">
    <mergeCell ref="A1:E1"/>
    <mergeCell ref="D3:E3"/>
    <mergeCell ref="A11:E11"/>
    <mergeCell ref="A3:A4"/>
    <mergeCell ref="B3:B4"/>
    <mergeCell ref="C3:C4"/>
  </mergeCells>
  <printOptions horizontalCentered="1"/>
  <pageMargins left="0.709027777777778" right="0.709027777777778" top="0.75" bottom="0.75" header="0.309027777777778" footer="0.309027777777778"/>
  <pageSetup paperSize="9" fitToHeight="20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D33"/>
  <sheetViews>
    <sheetView showZeros="0" view="pageBreakPreview" zoomScale="90" zoomScaleNormal="115" workbookViewId="0">
      <selection activeCell="A1" sqref="A1:D1"/>
    </sheetView>
  </sheetViews>
  <sheetFormatPr defaultColWidth="9" defaultRowHeight="14.25" outlineLevelCol="3"/>
  <cols>
    <col min="1" max="1" width="50.75" style="176" customWidth="1"/>
    <col min="2" max="3" width="21.625" style="176" customWidth="1"/>
    <col min="4" max="4" width="21.625" style="295" customWidth="1"/>
    <col min="5" max="5" width="9.375" style="176"/>
    <col min="6" max="16364" width="9" style="176"/>
    <col min="16365" max="16365" width="45.625" style="176"/>
    <col min="16366" max="16384" width="9" style="176"/>
  </cols>
  <sheetData>
    <row r="1" ht="45" customHeight="1" spans="1:4">
      <c r="A1" s="325" t="s">
        <v>1178</v>
      </c>
      <c r="B1" s="325"/>
      <c r="C1" s="325"/>
      <c r="D1" s="325"/>
    </row>
    <row r="2" s="292" customFormat="1" ht="20.1" customHeight="1" spans="1:4">
      <c r="A2" s="297"/>
      <c r="B2" s="298"/>
      <c r="C2" s="297"/>
      <c r="D2" s="299" t="s">
        <v>36</v>
      </c>
    </row>
    <row r="3" s="293" customFormat="1" ht="45" customHeight="1" spans="1:4">
      <c r="A3" s="300" t="s">
        <v>37</v>
      </c>
      <c r="B3" s="102" t="s">
        <v>38</v>
      </c>
      <c r="C3" s="102" t="s">
        <v>39</v>
      </c>
      <c r="D3" s="102" t="s">
        <v>40</v>
      </c>
    </row>
    <row r="4" s="293" customFormat="1" ht="36" customHeight="1" spans="1:4">
      <c r="A4" s="301" t="s">
        <v>1179</v>
      </c>
      <c r="B4" s="318"/>
      <c r="C4" s="303"/>
      <c r="D4" s="319"/>
    </row>
    <row r="5" ht="36" customHeight="1" spans="1:4">
      <c r="A5" s="301" t="s">
        <v>1180</v>
      </c>
      <c r="B5" s="318"/>
      <c r="C5" s="303"/>
      <c r="D5" s="319"/>
    </row>
    <row r="6" ht="36" customHeight="1" spans="1:4">
      <c r="A6" s="301" t="s">
        <v>1181</v>
      </c>
      <c r="B6" s="318"/>
      <c r="C6" s="303"/>
      <c r="D6" s="319"/>
    </row>
    <row r="7" ht="36" customHeight="1" spans="1:4">
      <c r="A7" s="301" t="s">
        <v>1182</v>
      </c>
      <c r="B7" s="318"/>
      <c r="C7" s="303"/>
      <c r="D7" s="319"/>
    </row>
    <row r="8" ht="36" customHeight="1" spans="1:4">
      <c r="A8" s="301" t="s">
        <v>1183</v>
      </c>
      <c r="B8" s="318">
        <v>113194</v>
      </c>
      <c r="C8" s="303">
        <v>120000</v>
      </c>
      <c r="D8" s="319">
        <v>0.06</v>
      </c>
    </row>
    <row r="9" ht="36" customHeight="1" spans="1:4">
      <c r="A9" s="305" t="s">
        <v>1184</v>
      </c>
      <c r="B9" s="320">
        <v>107992</v>
      </c>
      <c r="C9" s="321">
        <v>115500</v>
      </c>
      <c r="D9" s="322">
        <f>(C9-B9)/B9</f>
        <v>0.069523668419883</v>
      </c>
    </row>
    <row r="10" ht="36" customHeight="1" spans="1:4">
      <c r="A10" s="305" t="s">
        <v>1185</v>
      </c>
      <c r="B10" s="320">
        <v>2171</v>
      </c>
      <c r="C10" s="321"/>
      <c r="D10" s="322"/>
    </row>
    <row r="11" ht="36" customHeight="1" spans="1:4">
      <c r="A11" s="305" t="s">
        <v>1186</v>
      </c>
      <c r="B11" s="320">
        <v>3032</v>
      </c>
      <c r="C11" s="321">
        <v>4500</v>
      </c>
      <c r="D11" s="322">
        <f>(C11-B11)/B11</f>
        <v>0.484168865435356</v>
      </c>
    </row>
    <row r="12" ht="36" customHeight="1" spans="1:4">
      <c r="A12" s="305" t="s">
        <v>1187</v>
      </c>
      <c r="B12" s="320"/>
      <c r="C12" s="321"/>
      <c r="D12" s="322"/>
    </row>
    <row r="13" ht="36" customHeight="1" spans="1:4">
      <c r="A13" s="305" t="s">
        <v>1188</v>
      </c>
      <c r="B13" s="320"/>
      <c r="C13" s="321"/>
      <c r="D13" s="322"/>
    </row>
    <row r="14" ht="36" customHeight="1" spans="1:4">
      <c r="A14" s="301" t="s">
        <v>1189</v>
      </c>
      <c r="B14" s="318"/>
      <c r="C14" s="303"/>
      <c r="D14" s="319"/>
    </row>
    <row r="15" ht="36" customHeight="1" spans="1:4">
      <c r="A15" s="301" t="s">
        <v>1190</v>
      </c>
      <c r="B15" s="318">
        <v>181</v>
      </c>
      <c r="C15" s="303"/>
      <c r="D15" s="319"/>
    </row>
    <row r="16" ht="36" customHeight="1" spans="1:4">
      <c r="A16" s="305" t="s">
        <v>1191</v>
      </c>
      <c r="B16" s="320">
        <v>129</v>
      </c>
      <c r="C16" s="321"/>
      <c r="D16" s="322"/>
    </row>
    <row r="17" ht="36" customHeight="1" spans="1:4">
      <c r="A17" s="305" t="s">
        <v>1192</v>
      </c>
      <c r="B17" s="320">
        <v>52</v>
      </c>
      <c r="C17" s="321"/>
      <c r="D17" s="322"/>
    </row>
    <row r="18" ht="36" customHeight="1" spans="1:4">
      <c r="A18" s="301" t="s">
        <v>1193</v>
      </c>
      <c r="B18" s="318">
        <v>5277</v>
      </c>
      <c r="C18" s="303"/>
      <c r="D18" s="319"/>
    </row>
    <row r="19" ht="36" customHeight="1" spans="1:4">
      <c r="A19" s="301" t="s">
        <v>1194</v>
      </c>
      <c r="B19" s="318"/>
      <c r="C19" s="303"/>
      <c r="D19" s="319"/>
    </row>
    <row r="20" ht="36" customHeight="1" spans="1:4">
      <c r="A20" s="301" t="s">
        <v>1195</v>
      </c>
      <c r="B20" s="318"/>
      <c r="C20" s="303"/>
      <c r="D20" s="319"/>
    </row>
    <row r="21" ht="36" customHeight="1" spans="1:4">
      <c r="A21" s="301" t="s">
        <v>1196</v>
      </c>
      <c r="B21" s="318"/>
      <c r="C21" s="303"/>
      <c r="D21" s="319"/>
    </row>
    <row r="22" ht="36" customHeight="1" spans="1:4">
      <c r="A22" s="307" t="s">
        <v>1197</v>
      </c>
      <c r="B22" s="318"/>
      <c r="C22" s="303"/>
      <c r="D22" s="319"/>
    </row>
    <row r="23" ht="36" customHeight="1" spans="1:4">
      <c r="A23" s="307" t="s">
        <v>1198</v>
      </c>
      <c r="B23" s="318"/>
      <c r="C23" s="303"/>
      <c r="D23" s="319"/>
    </row>
    <row r="24" ht="36" customHeight="1" spans="1:4">
      <c r="A24" s="307" t="s">
        <v>1199</v>
      </c>
      <c r="B24" s="318">
        <v>5277</v>
      </c>
      <c r="C24" s="303"/>
      <c r="D24" s="319"/>
    </row>
    <row r="25" ht="36" customHeight="1" spans="1:4">
      <c r="A25" s="307" t="s">
        <v>1200</v>
      </c>
      <c r="B25" s="318"/>
      <c r="C25" s="303"/>
      <c r="D25" s="319"/>
    </row>
    <row r="26" ht="36" customHeight="1" spans="1:4">
      <c r="A26" s="308"/>
      <c r="B26" s="320"/>
      <c r="C26" s="321"/>
      <c r="D26" s="322"/>
    </row>
    <row r="27" ht="36" customHeight="1" spans="1:4">
      <c r="A27" s="309" t="s">
        <v>1201</v>
      </c>
      <c r="B27" s="318">
        <v>118652</v>
      </c>
      <c r="C27" s="303">
        <v>120000</v>
      </c>
      <c r="D27" s="326">
        <v>0.011</v>
      </c>
    </row>
    <row r="28" ht="36" customHeight="1" spans="1:4">
      <c r="A28" s="310" t="s">
        <v>1202</v>
      </c>
      <c r="B28" s="318">
        <v>60000</v>
      </c>
      <c r="C28" s="303"/>
      <c r="D28" s="327"/>
    </row>
    <row r="29" ht="36" customHeight="1" spans="1:4">
      <c r="A29" s="328" t="s">
        <v>68</v>
      </c>
      <c r="B29" s="318"/>
      <c r="C29" s="303"/>
      <c r="D29" s="329"/>
    </row>
    <row r="30" ht="36" customHeight="1" spans="1:4">
      <c r="A30" s="330" t="s">
        <v>72</v>
      </c>
      <c r="B30" s="320">
        <v>2833</v>
      </c>
      <c r="C30" s="303"/>
      <c r="D30" s="329"/>
    </row>
    <row r="31" ht="36" customHeight="1" spans="1:4">
      <c r="A31" s="330" t="s">
        <v>1203</v>
      </c>
      <c r="B31" s="320">
        <v>10925</v>
      </c>
      <c r="C31" s="321"/>
      <c r="D31" s="327"/>
    </row>
    <row r="32" ht="36" customHeight="1" spans="1:4">
      <c r="A32" s="330" t="s">
        <v>71</v>
      </c>
      <c r="B32" s="320">
        <v>756</v>
      </c>
      <c r="C32" s="321"/>
      <c r="D32" s="327"/>
    </row>
    <row r="33" ht="36" customHeight="1" spans="1:4">
      <c r="A33" s="309" t="s">
        <v>76</v>
      </c>
      <c r="B33" s="323">
        <v>193166</v>
      </c>
      <c r="C33" s="324">
        <v>120000</v>
      </c>
      <c r="D33" s="331">
        <f>(C33-B33)/B33</f>
        <v>-0.378772661855606</v>
      </c>
    </row>
  </sheetData>
  <autoFilter ref="A3:D33">
    <extLst/>
  </autoFilter>
  <mergeCells count="1">
    <mergeCell ref="A1:D1"/>
  </mergeCells>
  <conditionalFormatting sqref="C9">
    <cfRule type="expression" dxfId="1" priority="1" stopIfTrue="1">
      <formula>"len($A:$A)=3"</formula>
    </cfRule>
  </conditionalFormatting>
  <conditionalFormatting sqref="C27">
    <cfRule type="expression" dxfId="1" priority="3" stopIfTrue="1">
      <formula>"len($A:$A)=3"</formula>
    </cfRule>
    <cfRule type="expression" dxfId="1" priority="2" stopIfTrue="1">
      <formula>"len($A:$A)=3"</formula>
    </cfRule>
  </conditionalFormatting>
  <conditionalFormatting sqref="A29:A32">
    <cfRule type="expression" dxfId="1" priority="5" stopIfTrue="1">
      <formula>"len($A:$A)=3"</formula>
    </cfRule>
  </conditionalFormatting>
  <conditionalFormatting sqref="A28:A29 A5:A21">
    <cfRule type="expression" dxfId="1" priority="12" stopIfTrue="1">
      <formula>"len($A:$A)=3"</formula>
    </cfRule>
  </conditionalFormatting>
  <conditionalFormatting sqref="B5:G11">
    <cfRule type="expression" dxfId="1" priority="9" stopIfTrue="1">
      <formula>"len($A:$A)=3"</formula>
    </cfRule>
  </conditionalFormatting>
  <conditionalFormatting sqref="C5:G8 D9:G9 C10:G11">
    <cfRule type="expression" dxfId="1" priority="6" stopIfTrue="1">
      <formula>"len($A:$A)=3"</formula>
    </cfRule>
  </conditionalFormatting>
  <conditionalFormatting sqref="B13:G21">
    <cfRule type="expression" dxfId="1" priority="10" stopIfTrue="1">
      <formula>"len($A:$A)=3"</formula>
    </cfRule>
  </conditionalFormatting>
  <conditionalFormatting sqref="C13:G21">
    <cfRule type="expression" dxfId="1" priority="7" stopIfTrue="1">
      <formula>"len($A:$A)=3"</formula>
    </cfRule>
  </conditionalFormatting>
  <conditionalFormatting sqref="B28:G32">
    <cfRule type="expression" dxfId="1" priority="11" stopIfTrue="1">
      <formula>"len($A:$A)=3"</formula>
    </cfRule>
  </conditionalFormatting>
  <conditionalFormatting sqref="C28:G32">
    <cfRule type="expression" dxfId="1" priority="8"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dimension ref="A1:D48"/>
  <sheetViews>
    <sheetView showZeros="0" view="pageBreakPreview" zoomScale="80" zoomScaleNormal="115" workbookViewId="0">
      <pane ySplit="3" topLeftCell="A4" activePane="bottomLeft" state="frozen"/>
      <selection/>
      <selection pane="bottomLeft" activeCell="A1" sqref="A1:D1"/>
    </sheetView>
  </sheetViews>
  <sheetFormatPr defaultColWidth="9" defaultRowHeight="14.25" outlineLevelCol="3"/>
  <cols>
    <col min="1" max="1" width="50.75" style="316" customWidth="1"/>
    <col min="2" max="3" width="21.625" style="316" customWidth="1"/>
    <col min="4" max="4" width="21.625" style="317" customWidth="1"/>
    <col min="5" max="16384" width="9" style="316"/>
  </cols>
  <sheetData>
    <row r="1" ht="45" customHeight="1" spans="1:4">
      <c r="A1" s="271" t="s">
        <v>1204</v>
      </c>
      <c r="B1" s="271"/>
      <c r="C1" s="271"/>
      <c r="D1" s="271"/>
    </row>
    <row r="2" s="314" customFormat="1" ht="20.1" customHeight="1" spans="1:4">
      <c r="A2" s="272"/>
      <c r="B2" s="272"/>
      <c r="C2" s="272"/>
      <c r="D2" s="273" t="s">
        <v>36</v>
      </c>
    </row>
    <row r="3" s="315" customFormat="1" ht="45" customHeight="1" spans="1:4">
      <c r="A3" s="274" t="s">
        <v>37</v>
      </c>
      <c r="B3" s="275" t="s">
        <v>38</v>
      </c>
      <c r="C3" s="275" t="s">
        <v>39</v>
      </c>
      <c r="D3" s="275" t="s">
        <v>40</v>
      </c>
    </row>
    <row r="4" ht="36" customHeight="1" spans="1:4">
      <c r="A4" s="276" t="s">
        <v>1205</v>
      </c>
      <c r="B4" s="318">
        <v>56</v>
      </c>
      <c r="C4" s="303"/>
      <c r="D4" s="319"/>
    </row>
    <row r="5" ht="36" customHeight="1" spans="1:4">
      <c r="A5" s="278" t="s">
        <v>1206</v>
      </c>
      <c r="B5" s="320"/>
      <c r="C5" s="321"/>
      <c r="D5" s="322"/>
    </row>
    <row r="6" ht="36" customHeight="1" spans="1:4">
      <c r="A6" s="278" t="s">
        <v>1207</v>
      </c>
      <c r="B6" s="320"/>
      <c r="C6" s="321"/>
      <c r="D6" s="322"/>
    </row>
    <row r="7" ht="36" customHeight="1" spans="1:4">
      <c r="A7" s="282" t="s">
        <v>1208</v>
      </c>
      <c r="B7" s="318">
        <v>1641</v>
      </c>
      <c r="C7" s="303"/>
      <c r="D7" s="319"/>
    </row>
    <row r="8" ht="36" customHeight="1" spans="1:4">
      <c r="A8" s="281" t="s">
        <v>1209</v>
      </c>
      <c r="B8" s="320"/>
      <c r="C8" s="321"/>
      <c r="D8" s="322"/>
    </row>
    <row r="9" ht="36" customHeight="1" spans="1:4">
      <c r="A9" s="281" t="s">
        <v>1210</v>
      </c>
      <c r="B9" s="320"/>
      <c r="C9" s="321"/>
      <c r="D9" s="322"/>
    </row>
    <row r="10" ht="36" customHeight="1" spans="1:4">
      <c r="A10" s="282" t="s">
        <v>1211</v>
      </c>
      <c r="B10" s="318"/>
      <c r="C10" s="303"/>
      <c r="D10" s="319"/>
    </row>
    <row r="11" ht="36" customHeight="1" spans="1:4">
      <c r="A11" s="281" t="s">
        <v>1212</v>
      </c>
      <c r="B11" s="320"/>
      <c r="C11" s="321"/>
      <c r="D11" s="322"/>
    </row>
    <row r="12" ht="36" customHeight="1" spans="1:4">
      <c r="A12" s="282" t="s">
        <v>1213</v>
      </c>
      <c r="B12" s="318">
        <v>181498</v>
      </c>
      <c r="C12" s="303">
        <v>114876</v>
      </c>
      <c r="D12" s="319">
        <f>(C12-B12)/B12</f>
        <v>-0.36706740570144</v>
      </c>
    </row>
    <row r="13" ht="48.95" customHeight="1" spans="1:4">
      <c r="A13" s="281" t="s">
        <v>1214</v>
      </c>
      <c r="B13" s="318">
        <v>181498</v>
      </c>
      <c r="C13" s="321">
        <v>114876</v>
      </c>
      <c r="D13" s="322">
        <f>(C13-B13)/B13</f>
        <v>-0.36706740570144</v>
      </c>
    </row>
    <row r="14" ht="45.95" customHeight="1" spans="1:4">
      <c r="A14" s="278" t="s">
        <v>1215</v>
      </c>
      <c r="B14" s="320"/>
      <c r="C14" s="321"/>
      <c r="D14" s="322"/>
    </row>
    <row r="15" ht="36" customHeight="1" spans="1:4">
      <c r="A15" s="281" t="s">
        <v>1216</v>
      </c>
      <c r="B15" s="320"/>
      <c r="C15" s="321"/>
      <c r="D15" s="322"/>
    </row>
    <row r="16" ht="36" customHeight="1" spans="1:4">
      <c r="A16" s="281" t="s">
        <v>1217</v>
      </c>
      <c r="B16" s="320"/>
      <c r="C16" s="321"/>
      <c r="D16" s="322"/>
    </row>
    <row r="17" ht="36" customHeight="1" spans="1:4">
      <c r="A17" s="281" t="s">
        <v>1218</v>
      </c>
      <c r="B17" s="320"/>
      <c r="C17" s="321"/>
      <c r="D17" s="322"/>
    </row>
    <row r="18" ht="36" customHeight="1" spans="1:4">
      <c r="A18" s="278" t="s">
        <v>1219</v>
      </c>
      <c r="B18" s="320"/>
      <c r="C18" s="321"/>
      <c r="D18" s="322"/>
    </row>
    <row r="19" ht="36" customHeight="1" spans="1:4">
      <c r="A19" s="281" t="s">
        <v>1220</v>
      </c>
      <c r="B19" s="320"/>
      <c r="C19" s="321"/>
      <c r="D19" s="322"/>
    </row>
    <row r="20" ht="45" customHeight="1" spans="1:4">
      <c r="A20" s="281" t="s">
        <v>1221</v>
      </c>
      <c r="B20" s="320"/>
      <c r="C20" s="321"/>
      <c r="D20" s="322"/>
    </row>
    <row r="21" ht="36" customHeight="1" spans="1:4">
      <c r="A21" s="282" t="s">
        <v>1222</v>
      </c>
      <c r="B21" s="318">
        <v>38</v>
      </c>
      <c r="C21" s="303"/>
      <c r="D21" s="319"/>
    </row>
    <row r="22" ht="36" customHeight="1" spans="1:4">
      <c r="A22" s="281" t="s">
        <v>1223</v>
      </c>
      <c r="B22" s="320"/>
      <c r="C22" s="321"/>
      <c r="D22" s="322"/>
    </row>
    <row r="23" ht="36" customHeight="1" spans="1:4">
      <c r="A23" s="281" t="s">
        <v>1224</v>
      </c>
      <c r="B23" s="320"/>
      <c r="C23" s="321"/>
      <c r="D23" s="322"/>
    </row>
    <row r="24" ht="45.95" customHeight="1" spans="1:4">
      <c r="A24" s="281" t="s">
        <v>1225</v>
      </c>
      <c r="B24" s="320"/>
      <c r="C24" s="321"/>
      <c r="D24" s="322"/>
    </row>
    <row r="25" ht="36" customHeight="1" spans="1:4">
      <c r="A25" s="282" t="s">
        <v>1226</v>
      </c>
      <c r="B25" s="318"/>
      <c r="C25" s="303"/>
      <c r="D25" s="319"/>
    </row>
    <row r="26" ht="36" customHeight="1" spans="1:4">
      <c r="A26" s="281" t="s">
        <v>1227</v>
      </c>
      <c r="B26" s="320"/>
      <c r="C26" s="321"/>
      <c r="D26" s="322"/>
    </row>
    <row r="27" ht="36" customHeight="1" spans="1:4">
      <c r="A27" s="281" t="s">
        <v>1228</v>
      </c>
      <c r="B27" s="320"/>
      <c r="C27" s="321"/>
      <c r="D27" s="322"/>
    </row>
    <row r="28" ht="36" customHeight="1" spans="1:4">
      <c r="A28" s="281" t="s">
        <v>1229</v>
      </c>
      <c r="B28" s="320"/>
      <c r="C28" s="321"/>
      <c r="D28" s="322"/>
    </row>
    <row r="29" ht="36" customHeight="1" spans="1:4">
      <c r="A29" s="278" t="s">
        <v>1230</v>
      </c>
      <c r="B29" s="320"/>
      <c r="C29" s="321"/>
      <c r="D29" s="322"/>
    </row>
    <row r="30" ht="36" customHeight="1" spans="1:4">
      <c r="A30" s="283" t="s">
        <v>1231</v>
      </c>
      <c r="B30" s="318"/>
      <c r="C30" s="303"/>
      <c r="D30" s="319"/>
    </row>
    <row r="31" ht="36" customHeight="1" spans="1:4">
      <c r="A31" s="284" t="s">
        <v>1232</v>
      </c>
      <c r="B31" s="320"/>
      <c r="C31" s="321"/>
      <c r="D31" s="322"/>
    </row>
    <row r="32" ht="36" customHeight="1" spans="1:4">
      <c r="A32" s="283" t="s">
        <v>1233</v>
      </c>
      <c r="B32" s="318">
        <v>1931</v>
      </c>
      <c r="C32" s="303"/>
      <c r="D32" s="319"/>
    </row>
    <row r="33" ht="36" customHeight="1" spans="1:4">
      <c r="A33" s="284" t="s">
        <v>1234</v>
      </c>
      <c r="B33" s="320"/>
      <c r="C33" s="321"/>
      <c r="D33" s="322"/>
    </row>
    <row r="34" ht="36" customHeight="1" spans="1:4">
      <c r="A34" s="284" t="s">
        <v>1235</v>
      </c>
      <c r="B34" s="320"/>
      <c r="C34" s="321"/>
      <c r="D34" s="322"/>
    </row>
    <row r="35" ht="36" customHeight="1" spans="1:4">
      <c r="A35" s="284" t="s">
        <v>1236</v>
      </c>
      <c r="B35" s="320"/>
      <c r="C35" s="321"/>
      <c r="D35" s="322"/>
    </row>
    <row r="36" ht="36" customHeight="1" spans="1:4">
      <c r="A36" s="283" t="s">
        <v>1237</v>
      </c>
      <c r="B36" s="318"/>
      <c r="C36" s="303"/>
      <c r="D36" s="319"/>
    </row>
    <row r="37" ht="36" customHeight="1" spans="1:4">
      <c r="A37" s="284" t="s">
        <v>1238</v>
      </c>
      <c r="B37" s="320"/>
      <c r="C37" s="321"/>
      <c r="D37" s="322"/>
    </row>
    <row r="38" ht="36" customHeight="1" spans="1:4">
      <c r="A38" s="283" t="s">
        <v>1239</v>
      </c>
      <c r="B38" s="318"/>
      <c r="C38" s="303"/>
      <c r="D38" s="319"/>
    </row>
    <row r="39" ht="36" customHeight="1" spans="1:4">
      <c r="A39" s="284" t="s">
        <v>1240</v>
      </c>
      <c r="B39" s="320"/>
      <c r="C39" s="321"/>
      <c r="D39" s="322"/>
    </row>
    <row r="40" ht="36" customHeight="1" spans="1:4">
      <c r="A40" s="284"/>
      <c r="B40" s="320"/>
      <c r="C40" s="321"/>
      <c r="D40" s="319"/>
    </row>
    <row r="41" ht="36" customHeight="1" spans="1:4">
      <c r="A41" s="285" t="s">
        <v>1241</v>
      </c>
      <c r="B41" s="318">
        <v>185164</v>
      </c>
      <c r="C41" s="303">
        <v>114876</v>
      </c>
      <c r="D41" s="319">
        <f>(C41-B41)/B41</f>
        <v>-0.379598626082824</v>
      </c>
    </row>
    <row r="42" ht="36" customHeight="1" spans="1:4">
      <c r="A42" s="287" t="s">
        <v>104</v>
      </c>
      <c r="B42" s="318">
        <v>8002</v>
      </c>
      <c r="C42" s="303"/>
      <c r="D42" s="319"/>
    </row>
    <row r="43" ht="36" customHeight="1" spans="1:4">
      <c r="A43" s="288" t="s">
        <v>1242</v>
      </c>
      <c r="B43" s="320">
        <v>2794</v>
      </c>
      <c r="C43" s="321"/>
      <c r="D43" s="322"/>
    </row>
    <row r="44" ht="36" customHeight="1" spans="1:4">
      <c r="A44" s="288" t="s">
        <v>1243</v>
      </c>
      <c r="B44" s="320">
        <v>5124</v>
      </c>
      <c r="C44" s="321">
        <v>5124</v>
      </c>
      <c r="D44" s="322"/>
    </row>
    <row r="45" ht="36" customHeight="1" spans="1:4">
      <c r="A45" s="288" t="s">
        <v>1244</v>
      </c>
      <c r="B45" s="320">
        <v>84</v>
      </c>
      <c r="C45" s="321"/>
      <c r="D45" s="322"/>
    </row>
    <row r="46" ht="36" customHeight="1" spans="1:4">
      <c r="A46" s="288" t="s">
        <v>1245</v>
      </c>
      <c r="B46" s="320"/>
      <c r="C46" s="321"/>
      <c r="D46" s="322"/>
    </row>
    <row r="47" ht="36" customHeight="1" spans="1:4">
      <c r="A47" s="290" t="s">
        <v>1246</v>
      </c>
      <c r="B47" s="318"/>
      <c r="C47" s="303"/>
      <c r="D47" s="322"/>
    </row>
    <row r="48" ht="36" customHeight="1" spans="1:4">
      <c r="A48" s="285" t="s">
        <v>111</v>
      </c>
      <c r="B48" s="323">
        <v>193166</v>
      </c>
      <c r="C48" s="324">
        <v>120000</v>
      </c>
      <c r="D48" s="319">
        <f>(C48-B48)/B48</f>
        <v>-0.378772661855606</v>
      </c>
    </row>
  </sheetData>
  <autoFilter ref="A3:D48">
    <extLst/>
  </autoFilter>
  <mergeCells count="1">
    <mergeCell ref="A1:D1"/>
  </mergeCells>
  <conditionalFormatting sqref="A47">
    <cfRule type="expression" dxfId="1" priority="3" stopIfTrue="1">
      <formula>"len($A:$A)=3"</formula>
    </cfRule>
  </conditionalFormatting>
  <conditionalFormatting sqref="B47:G47">
    <cfRule type="expression" dxfId="1" priority="2" stopIfTrue="1">
      <formula>"len($A:$A)=3"</formula>
    </cfRule>
  </conditionalFormatting>
  <conditionalFormatting sqref="C47:G47">
    <cfRule type="expression" dxfId="1" priority="1"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dimension ref="A1:D29"/>
  <sheetViews>
    <sheetView showZeros="0" view="pageBreakPreview" zoomScale="80" zoomScaleNormal="115" workbookViewId="0">
      <pane ySplit="3" topLeftCell="A19" activePane="bottomLeft" state="frozen"/>
      <selection/>
      <selection pane="bottomLeft" activeCell="C21" sqref="C21"/>
    </sheetView>
  </sheetViews>
  <sheetFormatPr defaultColWidth="9" defaultRowHeight="14.25" outlineLevelCol="3"/>
  <cols>
    <col min="1" max="1" width="50.75" style="176" customWidth="1"/>
    <col min="2" max="3" width="21.625" style="176" customWidth="1"/>
    <col min="4" max="4" width="23.625" style="295" customWidth="1"/>
    <col min="5" max="16384" width="9" style="176"/>
  </cols>
  <sheetData>
    <row r="1" ht="45" customHeight="1" spans="1:4">
      <c r="A1" s="296" t="s">
        <v>1247</v>
      </c>
      <c r="B1" s="296"/>
      <c r="C1" s="296"/>
      <c r="D1" s="296"/>
    </row>
    <row r="2" s="292" customFormat="1" ht="20.1" customHeight="1" spans="1:4">
      <c r="A2" s="297"/>
      <c r="B2" s="298"/>
      <c r="C2" s="297"/>
      <c r="D2" s="299" t="s">
        <v>36</v>
      </c>
    </row>
    <row r="3" s="293" customFormat="1" ht="45" customHeight="1" spans="1:4">
      <c r="A3" s="300" t="s">
        <v>37</v>
      </c>
      <c r="B3" s="102" t="s">
        <v>113</v>
      </c>
      <c r="C3" s="102" t="s">
        <v>39</v>
      </c>
      <c r="D3" s="102" t="s">
        <v>124</v>
      </c>
    </row>
    <row r="4" s="293" customFormat="1" ht="36" customHeight="1" spans="1:4">
      <c r="A4" s="301" t="s">
        <v>1248</v>
      </c>
      <c r="B4" s="302"/>
      <c r="C4" s="302"/>
      <c r="D4" s="277"/>
    </row>
    <row r="5" ht="36" customHeight="1" spans="1:4">
      <c r="A5" s="301" t="s">
        <v>1249</v>
      </c>
      <c r="B5" s="302"/>
      <c r="C5" s="302"/>
      <c r="D5" s="277"/>
    </row>
    <row r="6" ht="36" customHeight="1" spans="1:4">
      <c r="A6" s="301" t="s">
        <v>1250</v>
      </c>
      <c r="B6" s="302"/>
      <c r="C6" s="302"/>
      <c r="D6" s="277"/>
    </row>
    <row r="7" ht="36" customHeight="1" spans="1:4">
      <c r="A7" s="301" t="s">
        <v>1251</v>
      </c>
      <c r="B7" s="302"/>
      <c r="C7" s="302"/>
      <c r="D7" s="277"/>
    </row>
    <row r="8" ht="36" customHeight="1" spans="1:4">
      <c r="A8" s="301" t="s">
        <v>1252</v>
      </c>
      <c r="B8" s="302"/>
      <c r="C8" s="302"/>
      <c r="D8" s="277"/>
    </row>
    <row r="9" ht="36" customHeight="1" spans="1:4">
      <c r="A9" s="301" t="s">
        <v>1253</v>
      </c>
      <c r="B9" s="302">
        <v>100000</v>
      </c>
      <c r="C9" s="303">
        <v>120000</v>
      </c>
      <c r="D9" s="304">
        <f>(C9-B9)/100000*100</f>
        <v>20</v>
      </c>
    </row>
    <row r="10" ht="36" customHeight="1" spans="1:4">
      <c r="A10" s="305" t="s">
        <v>1184</v>
      </c>
      <c r="B10" s="302">
        <v>100000</v>
      </c>
      <c r="C10" s="306"/>
      <c r="D10" s="280"/>
    </row>
    <row r="11" ht="36" customHeight="1" spans="1:4">
      <c r="A11" s="305" t="s">
        <v>1188</v>
      </c>
      <c r="B11" s="306"/>
      <c r="C11" s="306"/>
      <c r="D11" s="280"/>
    </row>
    <row r="12" ht="36" customHeight="1" spans="1:4">
      <c r="A12" s="301" t="s">
        <v>1254</v>
      </c>
      <c r="B12" s="302"/>
      <c r="C12" s="302"/>
      <c r="D12" s="277"/>
    </row>
    <row r="13" ht="36" customHeight="1" spans="1:4">
      <c r="A13" s="301" t="s">
        <v>1255</v>
      </c>
      <c r="B13" s="302"/>
      <c r="C13" s="302"/>
      <c r="D13" s="277"/>
    </row>
    <row r="14" ht="36" customHeight="1" spans="1:4">
      <c r="A14" s="305" t="s">
        <v>1191</v>
      </c>
      <c r="B14" s="306"/>
      <c r="C14" s="306"/>
      <c r="D14" s="280"/>
    </row>
    <row r="15" ht="36" customHeight="1" spans="1:4">
      <c r="A15" s="305" t="s">
        <v>1192</v>
      </c>
      <c r="B15" s="306"/>
      <c r="C15" s="306"/>
      <c r="D15" s="280"/>
    </row>
    <row r="16" ht="36" customHeight="1" spans="1:4">
      <c r="A16" s="301" t="s">
        <v>1256</v>
      </c>
      <c r="B16" s="302"/>
      <c r="C16" s="302"/>
      <c r="D16" s="277"/>
    </row>
    <row r="17" ht="36" customHeight="1" spans="1:4">
      <c r="A17" s="301" t="s">
        <v>1257</v>
      </c>
      <c r="B17" s="302"/>
      <c r="C17" s="302"/>
      <c r="D17" s="277"/>
    </row>
    <row r="18" ht="36" customHeight="1" spans="1:4">
      <c r="A18" s="301" t="s">
        <v>1258</v>
      </c>
      <c r="B18" s="302"/>
      <c r="C18" s="302"/>
      <c r="D18" s="277"/>
    </row>
    <row r="19" ht="36" customHeight="1" spans="1:4">
      <c r="A19" s="301" t="s">
        <v>1259</v>
      </c>
      <c r="B19" s="302"/>
      <c r="C19" s="302"/>
      <c r="D19" s="277"/>
    </row>
    <row r="20" ht="36" customHeight="1" spans="1:4">
      <c r="A20" s="307" t="s">
        <v>1260</v>
      </c>
      <c r="B20" s="302"/>
      <c r="C20" s="302"/>
      <c r="D20" s="277"/>
    </row>
    <row r="21" ht="36" customHeight="1" spans="1:4">
      <c r="A21" s="307" t="s">
        <v>1261</v>
      </c>
      <c r="B21" s="302"/>
      <c r="C21" s="302"/>
      <c r="D21" s="277"/>
    </row>
    <row r="22" ht="36" customHeight="1" spans="1:4">
      <c r="A22" s="307" t="s">
        <v>1262</v>
      </c>
      <c r="B22" s="302"/>
      <c r="C22" s="302"/>
      <c r="D22" s="277"/>
    </row>
    <row r="23" ht="36" customHeight="1" spans="1:4">
      <c r="A23" s="308"/>
      <c r="B23" s="306"/>
      <c r="C23" s="306"/>
      <c r="D23" s="280"/>
    </row>
    <row r="24" s="294" customFormat="1" ht="36" customHeight="1" spans="1:4">
      <c r="A24" s="309" t="s">
        <v>1263</v>
      </c>
      <c r="B24" s="302">
        <v>100000</v>
      </c>
      <c r="C24" s="303">
        <v>120000</v>
      </c>
      <c r="D24" s="277">
        <v>0.2</v>
      </c>
    </row>
    <row r="25" ht="36" customHeight="1" spans="1:4">
      <c r="A25" s="310" t="s">
        <v>1202</v>
      </c>
      <c r="B25" s="302">
        <v>60000</v>
      </c>
      <c r="C25" s="302"/>
      <c r="D25" s="311"/>
    </row>
    <row r="26" ht="36" customHeight="1" spans="1:4">
      <c r="A26" s="310" t="s">
        <v>68</v>
      </c>
      <c r="B26" s="302"/>
      <c r="C26" s="302"/>
      <c r="D26" s="311"/>
    </row>
    <row r="27" ht="36" customHeight="1" spans="1:4">
      <c r="A27" s="308" t="s">
        <v>1203</v>
      </c>
      <c r="B27" s="306"/>
      <c r="C27" s="306"/>
      <c r="D27" s="312"/>
    </row>
    <row r="28" ht="36" customHeight="1" spans="1:4">
      <c r="A28" s="308" t="s">
        <v>71</v>
      </c>
      <c r="B28" s="306"/>
      <c r="C28" s="306"/>
      <c r="D28" s="312"/>
    </row>
    <row r="29" ht="36" customHeight="1" spans="1:4">
      <c r="A29" s="309" t="s">
        <v>76</v>
      </c>
      <c r="B29" s="313">
        <v>160000</v>
      </c>
      <c r="C29" s="313">
        <v>120000</v>
      </c>
      <c r="D29" s="277">
        <v>-0.25</v>
      </c>
    </row>
  </sheetData>
  <autoFilter ref="A3:D29">
    <extLst/>
  </autoFilter>
  <mergeCells count="1">
    <mergeCell ref="A1:D1"/>
  </mergeCells>
  <conditionalFormatting sqref="C9">
    <cfRule type="expression" dxfId="1" priority="5" stopIfTrue="1">
      <formula>"len($A:$A)=3"</formula>
    </cfRule>
    <cfRule type="expression" dxfId="1" priority="4" stopIfTrue="1">
      <formula>"len($A:$A)=3"</formula>
    </cfRule>
  </conditionalFormatting>
  <conditionalFormatting sqref="D9:G9">
    <cfRule type="expression" dxfId="1" priority="9" stopIfTrue="1">
      <formula>"len($A:$A)=3"</formula>
    </cfRule>
  </conditionalFormatting>
  <conditionalFormatting sqref="B24">
    <cfRule type="expression" dxfId="1" priority="3" stopIfTrue="1">
      <formula>"len($A:$A)=3"</formula>
    </cfRule>
  </conditionalFormatting>
  <conditionalFormatting sqref="C24">
    <cfRule type="expression" dxfId="1" priority="2" stopIfTrue="1">
      <formula>"len($A:$A)=3"</formula>
    </cfRule>
    <cfRule type="expression" dxfId="1" priority="1" stopIfTrue="1">
      <formula>"len($A:$A)=3"</formula>
    </cfRule>
  </conditionalFormatting>
  <conditionalFormatting sqref="A26:A27">
    <cfRule type="expression" dxfId="1" priority="7" stopIfTrue="1">
      <formula>"len($A:$A)=3"</formula>
    </cfRule>
  </conditionalFormatting>
  <conditionalFormatting sqref="A5:G8 A9:B9 D9:G9 A10:G20">
    <cfRule type="expression" dxfId="1" priority="10" stopIfTrue="1">
      <formula>"len($A:$A)=3"</formula>
    </cfRule>
  </conditionalFormatting>
  <conditionalFormatting sqref="C13:G14">
    <cfRule type="expression" dxfId="1" priority="8" stopIfTrue="1">
      <formula>"len($A:$A)=3"</formula>
    </cfRule>
  </conditionalFormatting>
  <conditionalFormatting sqref="A25:C25 B26:C27 D25:G27">
    <cfRule type="expression" dxfId="1" priority="11"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D56"/>
  <sheetViews>
    <sheetView showZeros="0" view="pageBreakPreview" zoomScale="80" zoomScaleNormal="115" workbookViewId="0">
      <pane ySplit="3" topLeftCell="A40" activePane="bottomLeft" state="frozen"/>
      <selection/>
      <selection pane="bottomLeft" activeCell="A1" sqref="A1:D1"/>
    </sheetView>
  </sheetViews>
  <sheetFormatPr defaultColWidth="9" defaultRowHeight="14.25" outlineLevelCol="3"/>
  <cols>
    <col min="1" max="1" width="50.75" style="268" customWidth="1"/>
    <col min="2" max="3" width="21.625" style="269" customWidth="1"/>
    <col min="4" max="4" width="23.125" style="270" customWidth="1"/>
    <col min="5" max="5" width="9.375" style="268"/>
    <col min="6" max="16384" width="9" style="268"/>
  </cols>
  <sheetData>
    <row r="1" ht="45" customHeight="1" spans="1:4">
      <c r="A1" s="271" t="s">
        <v>1264</v>
      </c>
      <c r="B1" s="271"/>
      <c r="C1" s="271"/>
      <c r="D1" s="271"/>
    </row>
    <row r="2" s="266" customFormat="1" ht="20.1" customHeight="1" spans="1:4">
      <c r="A2" s="272"/>
      <c r="B2" s="272"/>
      <c r="C2" s="272"/>
      <c r="D2" s="273" t="s">
        <v>36</v>
      </c>
    </row>
    <row r="3" s="267" customFormat="1" ht="45" customHeight="1" spans="1:4">
      <c r="A3" s="274" t="s">
        <v>37</v>
      </c>
      <c r="B3" s="275" t="s">
        <v>113</v>
      </c>
      <c r="C3" s="275" t="s">
        <v>39</v>
      </c>
      <c r="D3" s="102" t="s">
        <v>124</v>
      </c>
    </row>
    <row r="4" ht="36" customHeight="1" spans="1:4">
      <c r="A4" s="276" t="s">
        <v>1205</v>
      </c>
      <c r="B4" s="115"/>
      <c r="C4" s="115"/>
      <c r="D4" s="277"/>
    </row>
    <row r="5" ht="36" customHeight="1" spans="1:4">
      <c r="A5" s="278" t="s">
        <v>1206</v>
      </c>
      <c r="B5" s="279"/>
      <c r="C5" s="279"/>
      <c r="D5" s="280"/>
    </row>
    <row r="6" ht="36" customHeight="1" spans="1:4">
      <c r="A6" s="281" t="s">
        <v>1265</v>
      </c>
      <c r="B6" s="279"/>
      <c r="C6" s="279"/>
      <c r="D6" s="280"/>
    </row>
    <row r="7" ht="36" customHeight="1" spans="1:4">
      <c r="A7" s="281" t="s">
        <v>1266</v>
      </c>
      <c r="B7" s="279"/>
      <c r="C7" s="279"/>
      <c r="D7" s="280"/>
    </row>
    <row r="8" ht="36" customHeight="1" spans="1:4">
      <c r="A8" s="282" t="s">
        <v>1208</v>
      </c>
      <c r="B8" s="115"/>
      <c r="C8" s="115"/>
      <c r="D8" s="277"/>
    </row>
    <row r="9" ht="36" customHeight="1" spans="1:4">
      <c r="A9" s="281" t="s">
        <v>1209</v>
      </c>
      <c r="B9" s="279"/>
      <c r="C9" s="279"/>
      <c r="D9" s="280"/>
    </row>
    <row r="10" ht="36" customHeight="1" spans="1:4">
      <c r="A10" s="278" t="s">
        <v>1267</v>
      </c>
      <c r="B10" s="279"/>
      <c r="C10" s="279"/>
      <c r="D10" s="280"/>
    </row>
    <row r="11" ht="36" customHeight="1" spans="1:4">
      <c r="A11" s="282" t="s">
        <v>1211</v>
      </c>
      <c r="B11" s="115"/>
      <c r="C11" s="115"/>
      <c r="D11" s="277"/>
    </row>
    <row r="12" ht="36" customHeight="1" spans="1:4">
      <c r="A12" s="282" t="s">
        <v>1213</v>
      </c>
      <c r="B12" s="115">
        <v>154876</v>
      </c>
      <c r="C12" s="115">
        <v>114876</v>
      </c>
      <c r="D12" s="277">
        <v>-0.25</v>
      </c>
    </row>
    <row r="13" ht="36" customHeight="1" spans="1:4">
      <c r="A13" s="281" t="s">
        <v>1214</v>
      </c>
      <c r="B13" s="115">
        <v>154876</v>
      </c>
      <c r="C13" s="115">
        <v>114876</v>
      </c>
      <c r="D13" s="280"/>
    </row>
    <row r="14" ht="36" customHeight="1" spans="1:4">
      <c r="A14" s="281" t="s">
        <v>1268</v>
      </c>
      <c r="B14" s="279"/>
      <c r="C14" s="279"/>
      <c r="D14" s="280"/>
    </row>
    <row r="15" ht="36" customHeight="1" spans="1:4">
      <c r="A15" s="282" t="s">
        <v>1222</v>
      </c>
      <c r="B15" s="115"/>
      <c r="C15" s="115"/>
      <c r="D15" s="277"/>
    </row>
    <row r="16" ht="36" customHeight="1" spans="1:4">
      <c r="A16" s="281" t="s">
        <v>1223</v>
      </c>
      <c r="B16" s="279"/>
      <c r="C16" s="279"/>
      <c r="D16" s="280"/>
    </row>
    <row r="17" ht="36" customHeight="1" spans="1:4">
      <c r="A17" s="281" t="s">
        <v>1269</v>
      </c>
      <c r="B17" s="279"/>
      <c r="C17" s="279"/>
      <c r="D17" s="280"/>
    </row>
    <row r="18" ht="36" customHeight="1" spans="1:4">
      <c r="A18" s="281" t="s">
        <v>1224</v>
      </c>
      <c r="B18" s="279"/>
      <c r="C18" s="279"/>
      <c r="D18" s="280"/>
    </row>
    <row r="19" ht="36" customHeight="1" spans="1:4">
      <c r="A19" s="278" t="s">
        <v>1270</v>
      </c>
      <c r="B19" s="279"/>
      <c r="C19" s="279"/>
      <c r="D19" s="280"/>
    </row>
    <row r="20" ht="36" customHeight="1" spans="1:4">
      <c r="A20" s="282" t="s">
        <v>1226</v>
      </c>
      <c r="B20" s="115"/>
      <c r="C20" s="115"/>
      <c r="D20" s="277"/>
    </row>
    <row r="21" ht="36" customHeight="1" spans="1:4">
      <c r="A21" s="281" t="s">
        <v>1227</v>
      </c>
      <c r="B21" s="279"/>
      <c r="C21" s="279"/>
      <c r="D21" s="280"/>
    </row>
    <row r="22" ht="36" customHeight="1" spans="1:4">
      <c r="A22" s="278" t="s">
        <v>1271</v>
      </c>
      <c r="B22" s="279"/>
      <c r="C22" s="279"/>
      <c r="D22" s="280"/>
    </row>
    <row r="23" ht="36" customHeight="1" spans="1:4">
      <c r="A23" s="281" t="s">
        <v>1228</v>
      </c>
      <c r="B23" s="279"/>
      <c r="C23" s="279"/>
      <c r="D23" s="280"/>
    </row>
    <row r="24" ht="36" customHeight="1" spans="1:4">
      <c r="A24" s="281" t="s">
        <v>1272</v>
      </c>
      <c r="B24" s="279"/>
      <c r="C24" s="279"/>
      <c r="D24" s="280"/>
    </row>
    <row r="25" ht="36" customHeight="1" spans="1:4">
      <c r="A25" s="281" t="s">
        <v>1273</v>
      </c>
      <c r="B25" s="279"/>
      <c r="C25" s="279"/>
      <c r="D25" s="280"/>
    </row>
    <row r="26" ht="36" customHeight="1" spans="1:4">
      <c r="A26" s="281" t="s">
        <v>1229</v>
      </c>
      <c r="B26" s="279"/>
      <c r="C26" s="279"/>
      <c r="D26" s="280"/>
    </row>
    <row r="27" ht="36" customHeight="1" spans="1:4">
      <c r="A27" s="281" t="s">
        <v>1274</v>
      </c>
      <c r="B27" s="279"/>
      <c r="C27" s="279"/>
      <c r="D27" s="280"/>
    </row>
    <row r="28" ht="36" customHeight="1" spans="1:4">
      <c r="A28" s="281" t="s">
        <v>1275</v>
      </c>
      <c r="B28" s="279"/>
      <c r="C28" s="279"/>
      <c r="D28" s="280"/>
    </row>
    <row r="29" ht="36" customHeight="1" spans="1:4">
      <c r="A29" s="281" t="s">
        <v>1276</v>
      </c>
      <c r="B29" s="279"/>
      <c r="C29" s="279"/>
      <c r="D29" s="280"/>
    </row>
    <row r="30" ht="36" customHeight="1" spans="1:4">
      <c r="A30" s="283" t="s">
        <v>1231</v>
      </c>
      <c r="B30" s="115"/>
      <c r="C30" s="115"/>
      <c r="D30" s="277"/>
    </row>
    <row r="31" ht="36" customHeight="1" spans="1:4">
      <c r="A31" s="284" t="s">
        <v>1232</v>
      </c>
      <c r="B31" s="279"/>
      <c r="C31" s="279"/>
      <c r="D31" s="280"/>
    </row>
    <row r="32" ht="36" customHeight="1" spans="1:4">
      <c r="A32" s="284" t="s">
        <v>1277</v>
      </c>
      <c r="B32" s="279"/>
      <c r="C32" s="279"/>
      <c r="D32" s="280"/>
    </row>
    <row r="33" ht="36" customHeight="1" spans="1:4">
      <c r="A33" s="283" t="s">
        <v>1233</v>
      </c>
      <c r="B33" s="115"/>
      <c r="C33" s="115"/>
      <c r="D33" s="277"/>
    </row>
    <row r="34" ht="36" customHeight="1" spans="1:4">
      <c r="A34" s="284" t="s">
        <v>1234</v>
      </c>
      <c r="B34" s="279"/>
      <c r="C34" s="279"/>
      <c r="D34" s="280"/>
    </row>
    <row r="35" ht="36" customHeight="1" spans="1:4">
      <c r="A35" s="284" t="s">
        <v>1235</v>
      </c>
      <c r="B35" s="279"/>
      <c r="C35" s="279"/>
      <c r="D35" s="280"/>
    </row>
    <row r="36" ht="36" customHeight="1" spans="1:4">
      <c r="A36" s="284" t="s">
        <v>1278</v>
      </c>
      <c r="B36" s="279"/>
      <c r="C36" s="279"/>
      <c r="D36" s="280"/>
    </row>
    <row r="37" ht="36" customHeight="1" spans="1:4">
      <c r="A37" s="284" t="s">
        <v>1279</v>
      </c>
      <c r="B37" s="279"/>
      <c r="C37" s="279"/>
      <c r="D37" s="280"/>
    </row>
    <row r="38" ht="36" customHeight="1" spans="1:4">
      <c r="A38" s="284" t="s">
        <v>1280</v>
      </c>
      <c r="B38" s="279"/>
      <c r="C38" s="279"/>
      <c r="D38" s="280"/>
    </row>
    <row r="39" ht="36" customHeight="1" spans="1:4">
      <c r="A39" s="284" t="s">
        <v>1236</v>
      </c>
      <c r="B39" s="279"/>
      <c r="C39" s="279"/>
      <c r="D39" s="280"/>
    </row>
    <row r="40" ht="36" customHeight="1" spans="1:4">
      <c r="A40" s="284" t="s">
        <v>1281</v>
      </c>
      <c r="B40" s="279"/>
      <c r="C40" s="279"/>
      <c r="D40" s="280"/>
    </row>
    <row r="41" ht="36" customHeight="1" spans="1:4">
      <c r="A41" s="284" t="s">
        <v>1282</v>
      </c>
      <c r="B41" s="279"/>
      <c r="C41" s="279"/>
      <c r="D41" s="280"/>
    </row>
    <row r="42" ht="36" customHeight="1" spans="1:4">
      <c r="A42" s="284" t="s">
        <v>1283</v>
      </c>
      <c r="B42" s="279"/>
      <c r="C42" s="279"/>
      <c r="D42" s="280"/>
    </row>
    <row r="43" ht="36" customHeight="1" spans="1:4">
      <c r="A43" s="284" t="s">
        <v>1284</v>
      </c>
      <c r="B43" s="279"/>
      <c r="C43" s="279"/>
      <c r="D43" s="280"/>
    </row>
    <row r="44" ht="36" customHeight="1" spans="1:4">
      <c r="A44" s="283" t="s">
        <v>1237</v>
      </c>
      <c r="B44" s="115"/>
      <c r="C44" s="115"/>
      <c r="D44" s="277"/>
    </row>
    <row r="45" ht="36" customHeight="1" spans="1:4">
      <c r="A45" s="283" t="s">
        <v>1239</v>
      </c>
      <c r="B45" s="115"/>
      <c r="C45" s="115"/>
      <c r="D45" s="277"/>
    </row>
    <row r="46" ht="36" customHeight="1" spans="1:4">
      <c r="A46" s="278"/>
      <c r="B46" s="279"/>
      <c r="C46" s="279"/>
      <c r="D46" s="280"/>
    </row>
    <row r="47" ht="36" customHeight="1" spans="1:4">
      <c r="A47" s="285" t="s">
        <v>1285</v>
      </c>
      <c r="B47" s="115">
        <v>154876</v>
      </c>
      <c r="C47" s="115">
        <v>114876</v>
      </c>
      <c r="D47" s="286">
        <v>-0.258</v>
      </c>
    </row>
    <row r="48" ht="36" customHeight="1" spans="1:4">
      <c r="A48" s="287" t="s">
        <v>104</v>
      </c>
      <c r="B48" s="115"/>
      <c r="C48" s="115"/>
      <c r="D48" s="277"/>
    </row>
    <row r="49" ht="36" customHeight="1" spans="1:4">
      <c r="A49" s="288" t="s">
        <v>1286</v>
      </c>
      <c r="B49" s="279"/>
      <c r="C49" s="279"/>
      <c r="D49" s="280"/>
    </row>
    <row r="50" ht="36" customHeight="1" spans="1:4">
      <c r="A50" s="288" t="s">
        <v>1287</v>
      </c>
      <c r="B50" s="279"/>
      <c r="C50" s="279"/>
      <c r="D50" s="280"/>
    </row>
    <row r="51" ht="36" customHeight="1" spans="1:4">
      <c r="A51" s="288" t="s">
        <v>1288</v>
      </c>
      <c r="B51" s="279">
        <v>5124</v>
      </c>
      <c r="C51" s="279">
        <v>5124</v>
      </c>
      <c r="D51" s="280"/>
    </row>
    <row r="52" ht="36" customHeight="1" spans="1:4">
      <c r="A52" s="288" t="s">
        <v>1242</v>
      </c>
      <c r="B52" s="279"/>
      <c r="C52" s="279"/>
      <c r="D52" s="280"/>
    </row>
    <row r="53" ht="36" customHeight="1" spans="1:4">
      <c r="A53" s="288" t="s">
        <v>1245</v>
      </c>
      <c r="B53" s="279"/>
      <c r="C53" s="279"/>
      <c r="D53" s="280"/>
    </row>
    <row r="54" ht="36" customHeight="1" spans="1:4">
      <c r="A54" s="289" t="s">
        <v>1289</v>
      </c>
      <c r="B54" s="279"/>
      <c r="C54" s="279"/>
      <c r="D54" s="277"/>
    </row>
    <row r="55" ht="36" customHeight="1" spans="1:4">
      <c r="A55" s="290" t="s">
        <v>1246</v>
      </c>
      <c r="B55" s="115"/>
      <c r="C55" s="115"/>
      <c r="D55" s="280"/>
    </row>
    <row r="56" ht="36" customHeight="1" spans="1:4">
      <c r="A56" s="285" t="s">
        <v>111</v>
      </c>
      <c r="B56" s="291">
        <v>160000</v>
      </c>
      <c r="C56" s="291">
        <v>120000</v>
      </c>
      <c r="D56" s="277">
        <v>-0.25</v>
      </c>
    </row>
  </sheetData>
  <autoFilter ref="A3:D56">
    <extLst/>
  </autoFilter>
  <mergeCells count="1">
    <mergeCell ref="A1:D1"/>
  </mergeCells>
  <conditionalFormatting sqref="A54:G54">
    <cfRule type="expression" dxfId="1" priority="4" stopIfTrue="1">
      <formula>"len($A:$A)=3"</formula>
    </cfRule>
  </conditionalFormatting>
  <conditionalFormatting sqref="C54:G54">
    <cfRule type="expression" dxfId="1" priority="3" stopIfTrue="1">
      <formula>"len($A:$A)=3"</formula>
    </cfRule>
  </conditionalFormatting>
  <conditionalFormatting sqref="A55:G55">
    <cfRule type="expression" dxfId="1" priority="2" stopIfTrue="1">
      <formula>"len($A:$A)=3"</formula>
    </cfRule>
  </conditionalFormatting>
  <conditionalFormatting sqref="C55:G55">
    <cfRule type="expression" dxfId="1" priority="1"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5"/>
  <dimension ref="A1:D10"/>
  <sheetViews>
    <sheetView showZeros="0" view="pageBreakPreview" zoomScaleNormal="100" workbookViewId="0">
      <selection activeCell="B7" sqref="B7"/>
    </sheetView>
  </sheetViews>
  <sheetFormatPr defaultColWidth="9" defaultRowHeight="13.5" outlineLevelCol="3"/>
  <cols>
    <col min="1" max="1" width="52.125" style="192" customWidth="1"/>
    <col min="2" max="4" width="20.625" customWidth="1"/>
  </cols>
  <sheetData>
    <row r="1" s="254" customFormat="1" ht="45" customHeight="1" spans="1:4">
      <c r="A1" s="255" t="s">
        <v>1290</v>
      </c>
      <c r="B1" s="255"/>
      <c r="C1" s="255"/>
      <c r="D1" s="255"/>
    </row>
    <row r="2" ht="20.1" customHeight="1" spans="1:4">
      <c r="A2" s="256" t="s">
        <v>1291</v>
      </c>
      <c r="B2" s="257"/>
      <c r="C2" s="258"/>
      <c r="D2" s="258" t="s">
        <v>36</v>
      </c>
    </row>
    <row r="3" ht="45" customHeight="1" spans="1:4">
      <c r="A3" s="190" t="s">
        <v>1135</v>
      </c>
      <c r="B3" s="259" t="str">
        <f>YEAR([3]封面!$B$7)-1&amp;"年预算数"</f>
        <v>2019年预算数</v>
      </c>
      <c r="C3" s="259" t="str">
        <f>YEAR([3]封面!$B$7)&amp;"年预算数"</f>
        <v>2020年预算数</v>
      </c>
      <c r="D3" s="102" t="s">
        <v>124</v>
      </c>
    </row>
    <row r="4" ht="36" customHeight="1" spans="1:4">
      <c r="A4" s="260" t="s">
        <v>1205</v>
      </c>
      <c r="B4" s="261"/>
      <c r="C4" s="261"/>
      <c r="D4" s="262"/>
    </row>
    <row r="5" ht="36" customHeight="1" spans="1:4">
      <c r="A5" s="260" t="s">
        <v>1208</v>
      </c>
      <c r="B5" s="261"/>
      <c r="C5" s="261"/>
      <c r="D5" s="262"/>
    </row>
    <row r="6" ht="36" customHeight="1" spans="1:4">
      <c r="A6" s="260" t="s">
        <v>1211</v>
      </c>
      <c r="B6" s="261"/>
      <c r="C6" s="261"/>
      <c r="D6" s="262"/>
    </row>
    <row r="7" ht="36" customHeight="1" spans="1:4">
      <c r="A7" s="260" t="s">
        <v>1222</v>
      </c>
      <c r="B7" s="261"/>
      <c r="C7" s="261"/>
      <c r="D7" s="262"/>
    </row>
    <row r="8" ht="36" customHeight="1" spans="1:4">
      <c r="A8" s="260" t="s">
        <v>1226</v>
      </c>
      <c r="B8" s="261"/>
      <c r="C8" s="261"/>
      <c r="D8" s="262"/>
    </row>
    <row r="9" ht="36" customHeight="1" spans="1:4">
      <c r="A9" s="260" t="s">
        <v>1233</v>
      </c>
      <c r="B9" s="261"/>
      <c r="C9" s="261"/>
      <c r="D9" s="262"/>
    </row>
    <row r="10" ht="36" customHeight="1" spans="1:4">
      <c r="A10" s="263" t="s">
        <v>1292</v>
      </c>
      <c r="B10" s="264"/>
      <c r="C10" s="264"/>
      <c r="D10" s="265"/>
    </row>
  </sheetData>
  <autoFilter ref="A3:D10">
    <extLst/>
  </autoFilter>
  <mergeCells count="1">
    <mergeCell ref="A1:D1"/>
  </mergeCells>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D37"/>
  <sheetViews>
    <sheetView showZeros="0" view="pageBreakPreview" zoomScaleNormal="100" topLeftCell="A19" workbookViewId="0">
      <selection activeCell="A1" sqref="A1:D1"/>
    </sheetView>
  </sheetViews>
  <sheetFormatPr defaultColWidth="9" defaultRowHeight="14.25" outlineLevelCol="3"/>
  <cols>
    <col min="1" max="1" width="50.75" style="209" customWidth="1"/>
    <col min="2" max="4" width="21.625" style="209" customWidth="1"/>
    <col min="5" max="5" width="13.75" style="209"/>
    <col min="6" max="16384" width="9" style="209"/>
  </cols>
  <sheetData>
    <row r="1" ht="45" customHeight="1" spans="1:4">
      <c r="A1" s="193" t="s">
        <v>1293</v>
      </c>
      <c r="B1" s="193"/>
      <c r="C1" s="193"/>
      <c r="D1" s="193"/>
    </row>
    <row r="2" ht="20.1" customHeight="1" spans="1:4">
      <c r="A2" s="238"/>
      <c r="B2" s="239"/>
      <c r="C2" s="240"/>
      <c r="D2" s="241" t="s">
        <v>1294</v>
      </c>
    </row>
    <row r="3" ht="45" customHeight="1" spans="1:4">
      <c r="A3" s="213" t="s">
        <v>1295</v>
      </c>
      <c r="B3" s="129" t="s">
        <v>38</v>
      </c>
      <c r="C3" s="129" t="s">
        <v>39</v>
      </c>
      <c r="D3" s="129" t="s">
        <v>40</v>
      </c>
    </row>
    <row r="4" ht="36" customHeight="1" spans="1:4">
      <c r="A4" s="214" t="s">
        <v>1296</v>
      </c>
      <c r="B4" s="215">
        <v>321</v>
      </c>
      <c r="C4" s="216">
        <v>320</v>
      </c>
      <c r="D4" s="242">
        <f>(C4-B4)/B4</f>
        <v>-0.00311526479750779</v>
      </c>
    </row>
    <row r="5" ht="36" customHeight="1" spans="1:4">
      <c r="A5" s="243" t="s">
        <v>1297</v>
      </c>
      <c r="B5" s="244"/>
      <c r="C5" s="216"/>
      <c r="D5" s="245"/>
    </row>
    <row r="6" ht="36" customHeight="1" spans="1:4">
      <c r="A6" s="243" t="s">
        <v>1298</v>
      </c>
      <c r="B6" s="244"/>
      <c r="C6" s="244"/>
      <c r="D6" s="245"/>
    </row>
    <row r="7" ht="36" customHeight="1" spans="1:4">
      <c r="A7" s="243" t="s">
        <v>1299</v>
      </c>
      <c r="B7" s="246"/>
      <c r="C7" s="216"/>
      <c r="D7" s="245"/>
    </row>
    <row r="8" ht="36" customHeight="1" spans="1:4">
      <c r="A8" s="243" t="s">
        <v>1300</v>
      </c>
      <c r="B8" s="244"/>
      <c r="C8" s="216"/>
      <c r="D8" s="245"/>
    </row>
    <row r="9" ht="36" customHeight="1" spans="1:4">
      <c r="A9" s="243" t="s">
        <v>1301</v>
      </c>
      <c r="B9" s="246"/>
      <c r="C9" s="216"/>
      <c r="D9" s="245"/>
    </row>
    <row r="10" ht="36" customHeight="1" spans="1:4">
      <c r="A10" s="243" t="s">
        <v>1302</v>
      </c>
      <c r="B10" s="244"/>
      <c r="C10" s="216"/>
      <c r="D10" s="245"/>
    </row>
    <row r="11" ht="36" customHeight="1" spans="1:4">
      <c r="A11" s="243" t="s">
        <v>1303</v>
      </c>
      <c r="B11" s="244"/>
      <c r="C11" s="216"/>
      <c r="D11" s="245"/>
    </row>
    <row r="12" ht="36" customHeight="1" spans="1:4">
      <c r="A12" s="247" t="s">
        <v>1304</v>
      </c>
      <c r="B12" s="215"/>
      <c r="C12" s="244"/>
      <c r="D12" s="245"/>
    </row>
    <row r="13" ht="36" customHeight="1" spans="1:4">
      <c r="A13" s="243" t="s">
        <v>1305</v>
      </c>
      <c r="B13" s="215"/>
      <c r="C13" s="216"/>
      <c r="D13" s="245"/>
    </row>
    <row r="14" ht="36" customHeight="1" spans="1:4">
      <c r="A14" s="243" t="s">
        <v>1306</v>
      </c>
      <c r="B14" s="215"/>
      <c r="C14" s="248"/>
      <c r="D14" s="245"/>
    </row>
    <row r="15" ht="36" customHeight="1" spans="1:4">
      <c r="A15" s="243" t="s">
        <v>1307</v>
      </c>
      <c r="B15" s="215"/>
      <c r="C15" s="248"/>
      <c r="D15" s="245"/>
    </row>
    <row r="16" ht="36" customHeight="1" spans="1:4">
      <c r="A16" s="243" t="s">
        <v>1308</v>
      </c>
      <c r="B16" s="244"/>
      <c r="C16" s="216"/>
      <c r="D16" s="245"/>
    </row>
    <row r="17" ht="36" customHeight="1" spans="1:4">
      <c r="A17" s="243" t="s">
        <v>1309</v>
      </c>
      <c r="B17" s="215"/>
      <c r="C17" s="248"/>
      <c r="D17" s="245"/>
    </row>
    <row r="18" ht="36" customHeight="1" spans="1:4">
      <c r="A18" s="243" t="s">
        <v>1310</v>
      </c>
      <c r="B18" s="215"/>
      <c r="C18" s="248"/>
      <c r="D18" s="245"/>
    </row>
    <row r="19" ht="36" customHeight="1" spans="1:4">
      <c r="A19" s="243" t="s">
        <v>1311</v>
      </c>
      <c r="B19" s="244"/>
      <c r="C19" s="248"/>
      <c r="D19" s="245"/>
    </row>
    <row r="20" ht="36" customHeight="1" spans="1:4">
      <c r="A20" s="243" t="s">
        <v>1312</v>
      </c>
      <c r="B20" s="215"/>
      <c r="C20" s="216"/>
      <c r="D20" s="245"/>
    </row>
    <row r="21" ht="36" customHeight="1" spans="1:4">
      <c r="A21" s="243" t="s">
        <v>1313</v>
      </c>
      <c r="B21" s="215">
        <v>321</v>
      </c>
      <c r="C21" s="216">
        <v>320</v>
      </c>
      <c r="D21" s="245">
        <f>(C21-B21)/B21</f>
        <v>-0.00311526479750779</v>
      </c>
    </row>
    <row r="22" ht="36" customHeight="1" spans="1:4">
      <c r="A22" s="214" t="s">
        <v>1314</v>
      </c>
      <c r="B22" s="249"/>
      <c r="C22" s="249"/>
      <c r="D22" s="242"/>
    </row>
    <row r="23" ht="36" customHeight="1" spans="1:4">
      <c r="A23" s="217" t="s">
        <v>1315</v>
      </c>
      <c r="B23" s="215"/>
      <c r="C23" s="216"/>
      <c r="D23" s="245"/>
    </row>
    <row r="24" ht="36" customHeight="1" spans="1:4">
      <c r="A24" s="217" t="s">
        <v>1316</v>
      </c>
      <c r="B24" s="215"/>
      <c r="C24" s="216"/>
      <c r="D24" s="245"/>
    </row>
    <row r="25" ht="36" customHeight="1" spans="1:4">
      <c r="A25" s="217" t="s">
        <v>1317</v>
      </c>
      <c r="B25" s="215"/>
      <c r="C25" s="216"/>
      <c r="D25" s="245"/>
    </row>
    <row r="26" ht="36" customHeight="1" spans="1:4">
      <c r="A26" s="214" t="s">
        <v>1318</v>
      </c>
      <c r="B26" s="249"/>
      <c r="C26" s="249"/>
      <c r="D26" s="242"/>
    </row>
    <row r="27" ht="36" customHeight="1" spans="1:4">
      <c r="A27" s="217" t="s">
        <v>1319</v>
      </c>
      <c r="B27" s="215"/>
      <c r="C27" s="216"/>
      <c r="D27" s="245"/>
    </row>
    <row r="28" ht="36" customHeight="1" spans="1:4">
      <c r="A28" s="217" t="s">
        <v>1320</v>
      </c>
      <c r="B28" s="244"/>
      <c r="C28" s="216"/>
      <c r="D28" s="245"/>
    </row>
    <row r="29" ht="36" customHeight="1" spans="1:4">
      <c r="A29" s="217" t="s">
        <v>1321</v>
      </c>
      <c r="B29" s="215"/>
      <c r="C29" s="216"/>
      <c r="D29" s="245"/>
    </row>
    <row r="30" ht="36" customHeight="1" spans="1:4">
      <c r="A30" s="214" t="s">
        <v>1322</v>
      </c>
      <c r="B30" s="249"/>
      <c r="C30" s="249"/>
      <c r="D30" s="242"/>
    </row>
    <row r="31" ht="36" customHeight="1" spans="1:4">
      <c r="A31" s="217" t="s">
        <v>1323</v>
      </c>
      <c r="B31" s="244"/>
      <c r="C31" s="250"/>
      <c r="D31" s="245"/>
    </row>
    <row r="32" ht="36" customHeight="1" spans="1:4">
      <c r="A32" s="217" t="s">
        <v>1324</v>
      </c>
      <c r="B32" s="215"/>
      <c r="C32" s="250"/>
      <c r="D32" s="245"/>
    </row>
    <row r="33" ht="36" customHeight="1" spans="1:4">
      <c r="A33" s="217" t="s">
        <v>1325</v>
      </c>
      <c r="B33" s="215"/>
      <c r="C33" s="248"/>
      <c r="D33" s="245"/>
    </row>
    <row r="34" ht="36" customHeight="1" spans="1:4">
      <c r="A34" s="214" t="s">
        <v>1326</v>
      </c>
      <c r="B34" s="251"/>
      <c r="C34" s="252"/>
      <c r="D34" s="242"/>
    </row>
    <row r="35" ht="36" customHeight="1" spans="1:4">
      <c r="A35" s="221" t="s">
        <v>1327</v>
      </c>
      <c r="B35" s="249">
        <v>321</v>
      </c>
      <c r="C35" s="249">
        <v>320</v>
      </c>
      <c r="D35" s="242">
        <f>(C35-B35)/B35</f>
        <v>-0.00311526479750779</v>
      </c>
    </row>
    <row r="36" ht="36" customHeight="1" spans="1:4">
      <c r="A36" s="253" t="s">
        <v>1328</v>
      </c>
      <c r="B36" s="244"/>
      <c r="C36" s="250"/>
      <c r="D36" s="245"/>
    </row>
    <row r="37" ht="36" customHeight="1" spans="1:4">
      <c r="A37" s="221" t="s">
        <v>76</v>
      </c>
      <c r="B37" s="249">
        <v>321</v>
      </c>
      <c r="C37" s="249">
        <v>320</v>
      </c>
      <c r="D37" s="242">
        <f>(C37-B37)/B37</f>
        <v>-0.00311526479750779</v>
      </c>
    </row>
  </sheetData>
  <autoFilter ref="A3:D37">
    <extLst/>
  </autoFilter>
  <mergeCells count="1">
    <mergeCell ref="A1:D1"/>
  </mergeCells>
  <conditionalFormatting sqref="E3:G36">
    <cfRule type="cellIs" dxfId="3" priority="4" stopIfTrue="1" operator="lessThanOrEqual">
      <formula>-1</formula>
    </cfRule>
  </conditionalFormatting>
  <conditionalFormatting sqref="E4:G7">
    <cfRule type="cellIs" dxfId="3" priority="3"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1:D25"/>
  <sheetViews>
    <sheetView showZeros="0" view="pageBreakPreview" zoomScaleNormal="100" topLeftCell="A19" workbookViewId="0">
      <selection activeCell="A1" sqref="A1:D1"/>
    </sheetView>
  </sheetViews>
  <sheetFormatPr defaultColWidth="9" defaultRowHeight="14.25" outlineLevelCol="3"/>
  <cols>
    <col min="1" max="1" width="50.75" style="209" customWidth="1"/>
    <col min="2" max="4" width="21.625" style="209" customWidth="1"/>
    <col min="5" max="16384" width="9" style="209"/>
  </cols>
  <sheetData>
    <row r="1" ht="45" customHeight="1" spans="1:4">
      <c r="A1" s="193" t="s">
        <v>1329</v>
      </c>
      <c r="B1" s="193"/>
      <c r="C1" s="193"/>
      <c r="D1" s="193"/>
    </row>
    <row r="2" ht="20.1" customHeight="1" spans="1:4">
      <c r="A2" s="195"/>
      <c r="B2" s="195"/>
      <c r="C2" s="195"/>
      <c r="D2" s="227" t="s">
        <v>36</v>
      </c>
    </row>
    <row r="3" ht="45" customHeight="1" spans="1:4">
      <c r="A3" s="228" t="s">
        <v>37</v>
      </c>
      <c r="B3" s="102" t="s">
        <v>38</v>
      </c>
      <c r="C3" s="102" t="s">
        <v>39</v>
      </c>
      <c r="D3" s="102" t="s">
        <v>40</v>
      </c>
    </row>
    <row r="4" ht="35.1" customHeight="1" spans="1:4">
      <c r="A4" s="185" t="s">
        <v>1330</v>
      </c>
      <c r="B4" s="229"/>
      <c r="C4" s="229"/>
      <c r="D4" s="230"/>
    </row>
    <row r="5" ht="35.1" customHeight="1" spans="1:4">
      <c r="A5" s="187" t="s">
        <v>1331</v>
      </c>
      <c r="B5" s="231"/>
      <c r="C5" s="231"/>
      <c r="D5" s="113"/>
    </row>
    <row r="6" ht="35.1" customHeight="1" spans="1:4">
      <c r="A6" s="187" t="s">
        <v>1332</v>
      </c>
      <c r="B6" s="231"/>
      <c r="C6" s="231"/>
      <c r="D6" s="113"/>
    </row>
    <row r="7" ht="35.1" customHeight="1" spans="1:4">
      <c r="A7" s="187" t="s">
        <v>1333</v>
      </c>
      <c r="B7" s="231"/>
      <c r="C7" s="231"/>
      <c r="D7" s="113"/>
    </row>
    <row r="8" ht="35.1" customHeight="1" spans="1:4">
      <c r="A8" s="187" t="s">
        <v>1334</v>
      </c>
      <c r="B8" s="231"/>
      <c r="C8" s="231"/>
      <c r="D8" s="113"/>
    </row>
    <row r="9" ht="35.1" customHeight="1" spans="1:4">
      <c r="A9" s="187" t="s">
        <v>1335</v>
      </c>
      <c r="B9" s="231"/>
      <c r="C9" s="231"/>
      <c r="D9" s="113"/>
    </row>
    <row r="10" ht="35.1" customHeight="1" spans="1:4">
      <c r="A10" s="185" t="s">
        <v>1336</v>
      </c>
      <c r="B10" s="232"/>
      <c r="C10" s="232"/>
      <c r="D10" s="199"/>
    </row>
    <row r="11" ht="35.1" customHeight="1" spans="1:4">
      <c r="A11" s="187" t="s">
        <v>1337</v>
      </c>
      <c r="B11" s="231"/>
      <c r="C11" s="231"/>
      <c r="D11" s="201"/>
    </row>
    <row r="12" ht="35.1" customHeight="1" spans="1:4">
      <c r="A12" s="187" t="s">
        <v>1338</v>
      </c>
      <c r="B12" s="231"/>
      <c r="C12" s="233"/>
      <c r="D12" s="201"/>
    </row>
    <row r="13" ht="35.1" customHeight="1" spans="1:4">
      <c r="A13" s="187" t="s">
        <v>1339</v>
      </c>
      <c r="B13" s="231"/>
      <c r="C13" s="231"/>
      <c r="D13" s="201"/>
    </row>
    <row r="14" ht="35.1" customHeight="1" spans="1:4">
      <c r="A14" s="187" t="s">
        <v>1340</v>
      </c>
      <c r="B14" s="231"/>
      <c r="C14" s="231"/>
      <c r="D14" s="201"/>
    </row>
    <row r="15" ht="35.1" customHeight="1" spans="1:4">
      <c r="A15" s="187" t="s">
        <v>1341</v>
      </c>
      <c r="B15" s="231"/>
      <c r="C15" s="231"/>
      <c r="D15" s="201"/>
    </row>
    <row r="16" s="226" customFormat="1" ht="35.1" customHeight="1" spans="1:4">
      <c r="A16" s="185" t="s">
        <v>1342</v>
      </c>
      <c r="B16" s="232">
        <v>225</v>
      </c>
      <c r="C16" s="232">
        <v>224</v>
      </c>
      <c r="D16" s="199">
        <f t="shared" ref="D16:D21" si="0">(C16-B16)/B16</f>
        <v>-0.00444444444444444</v>
      </c>
    </row>
    <row r="17" ht="35.1" customHeight="1" spans="1:4">
      <c r="A17" s="187" t="s">
        <v>1343</v>
      </c>
      <c r="B17" s="232">
        <v>225</v>
      </c>
      <c r="C17" s="232">
        <v>224</v>
      </c>
      <c r="D17" s="201">
        <f t="shared" si="0"/>
        <v>-0.00444444444444444</v>
      </c>
    </row>
    <row r="18" ht="35.1" customHeight="1" spans="1:4">
      <c r="A18" s="185" t="s">
        <v>1344</v>
      </c>
      <c r="B18" s="232"/>
      <c r="C18" s="232"/>
      <c r="D18" s="199"/>
    </row>
    <row r="19" ht="35.1" customHeight="1" spans="1:4">
      <c r="A19" s="187" t="s">
        <v>1345</v>
      </c>
      <c r="B19" s="231"/>
      <c r="C19" s="231"/>
      <c r="D19" s="201"/>
    </row>
    <row r="20" ht="35.1" customHeight="1" spans="1:4">
      <c r="A20" s="234" t="s">
        <v>1346</v>
      </c>
      <c r="B20" s="232">
        <v>225</v>
      </c>
      <c r="C20" s="232">
        <v>224</v>
      </c>
      <c r="D20" s="199">
        <f t="shared" si="0"/>
        <v>-0.00444444444444444</v>
      </c>
    </row>
    <row r="21" ht="35.1" customHeight="1" spans="1:4">
      <c r="A21" s="235" t="s">
        <v>104</v>
      </c>
      <c r="B21" s="232">
        <v>96</v>
      </c>
      <c r="C21" s="232">
        <v>96</v>
      </c>
      <c r="D21" s="199">
        <f t="shared" si="0"/>
        <v>0</v>
      </c>
    </row>
    <row r="22" ht="35.1" customHeight="1" spans="1:4">
      <c r="A22" s="236" t="s">
        <v>1347</v>
      </c>
      <c r="B22" s="231"/>
      <c r="C22" s="231"/>
      <c r="D22" s="201"/>
    </row>
    <row r="23" ht="35.1" customHeight="1" spans="1:4">
      <c r="A23" s="236" t="s">
        <v>1348</v>
      </c>
      <c r="B23" s="231">
        <v>96</v>
      </c>
      <c r="C23" s="231">
        <v>96</v>
      </c>
      <c r="D23" s="201"/>
    </row>
    <row r="24" ht="35.1" customHeight="1" spans="1:4">
      <c r="A24" s="237" t="s">
        <v>1349</v>
      </c>
      <c r="B24" s="232"/>
      <c r="C24" s="232"/>
      <c r="D24" s="199"/>
    </row>
    <row r="25" ht="35.1" customHeight="1" spans="1:4">
      <c r="A25" s="202" t="s">
        <v>111</v>
      </c>
      <c r="B25" s="232">
        <v>321</v>
      </c>
      <c r="C25" s="232">
        <v>320</v>
      </c>
      <c r="D25" s="199">
        <f>(C25-B25)/B25</f>
        <v>-0.00311526479750779</v>
      </c>
    </row>
  </sheetData>
  <autoFilter ref="A3:D25">
    <extLst/>
  </autoFilter>
  <mergeCells count="1">
    <mergeCell ref="A1:D1"/>
  </mergeCells>
  <conditionalFormatting sqref="D4:G5">
    <cfRule type="cellIs" dxfId="3" priority="3"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dimension ref="A1:D37"/>
  <sheetViews>
    <sheetView showZeros="0" view="pageBreakPreview" zoomScaleNormal="100" topLeftCell="A7" workbookViewId="0">
      <selection activeCell="D15" sqref="D15"/>
    </sheetView>
  </sheetViews>
  <sheetFormatPr defaultColWidth="9" defaultRowHeight="14.25" outlineLevelCol="3"/>
  <cols>
    <col min="1" max="1" width="52.625" style="208" customWidth="1"/>
    <col min="2" max="2" width="21.625" style="208" customWidth="1"/>
    <col min="3" max="3" width="21.625" style="209" customWidth="1"/>
    <col min="4" max="4" width="21.625" style="208" customWidth="1"/>
    <col min="5" max="16384" width="9" style="208"/>
  </cols>
  <sheetData>
    <row r="1" ht="45" customHeight="1" spans="1:4">
      <c r="A1" s="210" t="s">
        <v>1350</v>
      </c>
      <c r="B1" s="210"/>
      <c r="C1" s="210"/>
      <c r="D1" s="210"/>
    </row>
    <row r="2" ht="20.1" customHeight="1" spans="1:4">
      <c r="A2" s="194"/>
      <c r="B2" s="211"/>
      <c r="C2" s="195"/>
      <c r="D2" s="212" t="s">
        <v>36</v>
      </c>
    </row>
    <row r="3" ht="45" customHeight="1" spans="1:4">
      <c r="A3" s="213" t="s">
        <v>1295</v>
      </c>
      <c r="B3" s="128" t="s">
        <v>38</v>
      </c>
      <c r="C3" s="129" t="s">
        <v>39</v>
      </c>
      <c r="D3" s="129" t="s">
        <v>40</v>
      </c>
    </row>
    <row r="4" ht="36" customHeight="1" spans="1:4">
      <c r="A4" s="214" t="s">
        <v>1351</v>
      </c>
      <c r="B4" s="215">
        <v>321</v>
      </c>
      <c r="C4" s="216">
        <v>320</v>
      </c>
      <c r="D4" s="106"/>
    </row>
    <row r="5" ht="36" customHeight="1" spans="1:4">
      <c r="A5" s="217" t="s">
        <v>1298</v>
      </c>
      <c r="B5" s="200"/>
      <c r="C5" s="200"/>
      <c r="D5" s="171"/>
    </row>
    <row r="6" ht="36" customHeight="1" spans="1:4">
      <c r="A6" s="217" t="s">
        <v>1299</v>
      </c>
      <c r="B6" s="200"/>
      <c r="C6" s="200"/>
      <c r="D6" s="109"/>
    </row>
    <row r="7" ht="36" customHeight="1" spans="1:4">
      <c r="A7" s="217" t="s">
        <v>1301</v>
      </c>
      <c r="B7" s="200"/>
      <c r="C7" s="200"/>
      <c r="D7" s="109"/>
    </row>
    <row r="8" ht="36" customHeight="1" spans="1:4">
      <c r="A8" s="217" t="s">
        <v>1303</v>
      </c>
      <c r="B8" s="200"/>
      <c r="C8" s="200"/>
      <c r="D8" s="171"/>
    </row>
    <row r="9" ht="36" customHeight="1" spans="1:4">
      <c r="A9" s="217" t="s">
        <v>1304</v>
      </c>
      <c r="B9" s="200"/>
      <c r="C9" s="200"/>
      <c r="D9" s="109"/>
    </row>
    <row r="10" ht="36" customHeight="1" spans="1:4">
      <c r="A10" s="217" t="s">
        <v>1305</v>
      </c>
      <c r="B10" s="200"/>
      <c r="C10" s="200"/>
      <c r="D10" s="109"/>
    </row>
    <row r="11" ht="36" customHeight="1" spans="1:4">
      <c r="A11" s="217" t="s">
        <v>1306</v>
      </c>
      <c r="B11" s="200"/>
      <c r="C11" s="200"/>
      <c r="D11" s="109"/>
    </row>
    <row r="12" ht="36" customHeight="1" spans="1:4">
      <c r="A12" s="217" t="s">
        <v>1308</v>
      </c>
      <c r="B12" s="134"/>
      <c r="C12" s="218"/>
      <c r="D12" s="109"/>
    </row>
    <row r="13" ht="36" customHeight="1" spans="1:4">
      <c r="A13" s="217" t="s">
        <v>1309</v>
      </c>
      <c r="B13" s="200"/>
      <c r="C13" s="200"/>
      <c r="D13" s="109"/>
    </row>
    <row r="14" ht="36" customHeight="1" spans="1:4">
      <c r="A14" s="217" t="s">
        <v>1310</v>
      </c>
      <c r="B14" s="200"/>
      <c r="C14" s="200"/>
      <c r="D14" s="109"/>
    </row>
    <row r="15" ht="36" customHeight="1" spans="1:4">
      <c r="A15" s="217" t="s">
        <v>1312</v>
      </c>
      <c r="B15" s="134"/>
      <c r="C15" s="218"/>
      <c r="D15" s="171"/>
    </row>
    <row r="16" ht="36" customHeight="1" spans="1:3">
      <c r="A16" s="217" t="s">
        <v>1313</v>
      </c>
      <c r="B16" s="215">
        <v>321</v>
      </c>
      <c r="C16" s="216">
        <v>320</v>
      </c>
    </row>
    <row r="17" ht="36" customHeight="1" spans="1:4">
      <c r="A17" s="214" t="s">
        <v>1352</v>
      </c>
      <c r="B17" s="219"/>
      <c r="C17" s="219"/>
      <c r="D17" s="106"/>
    </row>
    <row r="18" ht="36" customHeight="1" spans="1:4">
      <c r="A18" s="217" t="s">
        <v>1315</v>
      </c>
      <c r="B18" s="218"/>
      <c r="C18" s="218"/>
      <c r="D18" s="109"/>
    </row>
    <row r="19" ht="36" customHeight="1" spans="1:4">
      <c r="A19" s="214" t="s">
        <v>1353</v>
      </c>
      <c r="B19" s="198"/>
      <c r="C19" s="198"/>
      <c r="D19" s="106"/>
    </row>
    <row r="20" ht="36" customHeight="1" spans="1:4">
      <c r="A20" s="217" t="s">
        <v>1324</v>
      </c>
      <c r="B20" s="134"/>
      <c r="C20" s="220"/>
      <c r="D20" s="171"/>
    </row>
    <row r="21" ht="36" customHeight="1" spans="1:4">
      <c r="A21" s="221" t="s">
        <v>1354</v>
      </c>
      <c r="B21" s="215">
        <v>321</v>
      </c>
      <c r="C21" s="216">
        <v>320</v>
      </c>
      <c r="D21" s="109">
        <f>(C16-B16)/B16</f>
        <v>-0.00311526479750779</v>
      </c>
    </row>
    <row r="22" ht="36" customHeight="1" spans="1:4">
      <c r="A22" s="222" t="s">
        <v>1328</v>
      </c>
      <c r="B22" s="223"/>
      <c r="C22" s="198"/>
      <c r="D22" s="106"/>
    </row>
    <row r="23" ht="36" customHeight="1" spans="1:4">
      <c r="A23" s="224" t="s">
        <v>76</v>
      </c>
      <c r="B23" s="225">
        <v>321</v>
      </c>
      <c r="C23" s="225">
        <v>320</v>
      </c>
      <c r="D23" s="109">
        <v>-0.00311526479750779</v>
      </c>
    </row>
    <row r="35" spans="2:2">
      <c r="B35" s="208">
        <v>321</v>
      </c>
    </row>
    <row r="37" spans="2:2">
      <c r="B37" s="208">
        <v>321</v>
      </c>
    </row>
  </sheetData>
  <autoFilter ref="A3:D23">
    <extLst/>
  </autoFilter>
  <mergeCells count="1">
    <mergeCell ref="A1:D1"/>
  </mergeCells>
  <conditionalFormatting sqref="D4:G14 E16:G23 D17:D23">
    <cfRule type="cellIs" dxfId="4" priority="1"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dimension ref="A1:D16"/>
  <sheetViews>
    <sheetView showZeros="0" view="pageBreakPreview" zoomScaleNormal="100" topLeftCell="A10" workbookViewId="0">
      <selection activeCell="A1" sqref="A1:D1"/>
    </sheetView>
  </sheetViews>
  <sheetFormatPr defaultColWidth="9" defaultRowHeight="13.5" outlineLevelCol="3"/>
  <cols>
    <col min="1" max="1" width="50.75" style="192" customWidth="1"/>
    <col min="2" max="4" width="21.625" style="192" customWidth="1"/>
    <col min="5" max="16384" width="9" style="192"/>
  </cols>
  <sheetData>
    <row r="1" ht="45" customHeight="1" spans="1:4">
      <c r="A1" s="193" t="s">
        <v>1355</v>
      </c>
      <c r="B1" s="193"/>
      <c r="C1" s="193"/>
      <c r="D1" s="193"/>
    </row>
    <row r="2" ht="20.1" customHeight="1" spans="1:4">
      <c r="A2" s="194"/>
      <c r="B2" s="195"/>
      <c r="C2" s="195"/>
      <c r="D2" s="196" t="s">
        <v>36</v>
      </c>
    </row>
    <row r="3" ht="45" customHeight="1" spans="1:4">
      <c r="A3" s="197" t="s">
        <v>1356</v>
      </c>
      <c r="B3" s="102" t="s">
        <v>38</v>
      </c>
      <c r="C3" s="103" t="s">
        <v>39</v>
      </c>
      <c r="D3" s="103" t="s">
        <v>40</v>
      </c>
    </row>
    <row r="4" ht="36" customHeight="1" spans="1:4">
      <c r="A4" s="185" t="s">
        <v>1336</v>
      </c>
      <c r="B4" s="198"/>
      <c r="C4" s="198"/>
      <c r="D4" s="199"/>
    </row>
    <row r="5" ht="36" customHeight="1" spans="1:4">
      <c r="A5" s="187" t="s">
        <v>1337</v>
      </c>
      <c r="B5" s="200"/>
      <c r="C5" s="200"/>
      <c r="D5" s="201"/>
    </row>
    <row r="6" ht="36" customHeight="1" spans="1:4">
      <c r="A6" s="187" t="s">
        <v>1341</v>
      </c>
      <c r="B6" s="200"/>
      <c r="C6" s="200"/>
      <c r="D6" s="201"/>
    </row>
    <row r="7" ht="36" customHeight="1" spans="1:4">
      <c r="A7" s="185" t="s">
        <v>1342</v>
      </c>
      <c r="B7" s="198">
        <v>225</v>
      </c>
      <c r="C7" s="198">
        <v>224</v>
      </c>
      <c r="D7" s="199">
        <v>-0.00444444444444444</v>
      </c>
    </row>
    <row r="8" ht="36" customHeight="1" spans="1:4">
      <c r="A8" s="187" t="s">
        <v>1343</v>
      </c>
      <c r="B8" s="198">
        <v>225</v>
      </c>
      <c r="C8" s="198">
        <v>224</v>
      </c>
      <c r="D8" s="201"/>
    </row>
    <row r="9" ht="36" customHeight="1" spans="1:4">
      <c r="A9" s="185" t="s">
        <v>1344</v>
      </c>
      <c r="B9" s="198"/>
      <c r="C9" s="198"/>
      <c r="D9" s="199"/>
    </row>
    <row r="10" ht="36" customHeight="1" spans="1:4">
      <c r="A10" s="187" t="s">
        <v>1345</v>
      </c>
      <c r="B10" s="200"/>
      <c r="C10" s="200"/>
      <c r="D10" s="201"/>
    </row>
    <row r="11" ht="36" customHeight="1" spans="1:4">
      <c r="A11" s="202" t="s">
        <v>1357</v>
      </c>
      <c r="B11" s="198">
        <v>225</v>
      </c>
      <c r="C11" s="198">
        <v>224</v>
      </c>
      <c r="D11" s="199">
        <v>-0.00444444444444444</v>
      </c>
    </row>
    <row r="12" ht="36" customHeight="1" spans="1:4">
      <c r="A12" s="203" t="s">
        <v>104</v>
      </c>
      <c r="B12" s="204">
        <v>96</v>
      </c>
      <c r="C12" s="204"/>
      <c r="D12" s="199"/>
    </row>
    <row r="13" ht="36" customHeight="1" spans="1:4">
      <c r="A13" s="205" t="s">
        <v>1358</v>
      </c>
      <c r="B13" s="204"/>
      <c r="C13" s="200"/>
      <c r="D13" s="201"/>
    </row>
    <row r="14" ht="36" customHeight="1" spans="1:4">
      <c r="A14" s="205" t="s">
        <v>1347</v>
      </c>
      <c r="B14" s="204">
        <v>96</v>
      </c>
      <c r="C14" s="204">
        <v>96</v>
      </c>
      <c r="D14" s="201"/>
    </row>
    <row r="15" ht="36" customHeight="1" spans="1:4">
      <c r="A15" s="206" t="s">
        <v>1349</v>
      </c>
      <c r="B15" s="207"/>
      <c r="C15" s="198"/>
      <c r="D15" s="199"/>
    </row>
    <row r="16" ht="36" customHeight="1" spans="1:4">
      <c r="A16" s="202" t="s">
        <v>111</v>
      </c>
      <c r="B16" s="198">
        <v>321</v>
      </c>
      <c r="C16" s="198">
        <v>320</v>
      </c>
      <c r="D16" s="199">
        <v>-0.00444444444444444</v>
      </c>
    </row>
  </sheetData>
  <autoFilter ref="A3:D16">
    <extLst/>
  </autoFilter>
  <mergeCells count="1">
    <mergeCell ref="A1:D1"/>
  </mergeCells>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dimension ref="A1:B20"/>
  <sheetViews>
    <sheetView view="pageBreakPreview" zoomScaleNormal="100" workbookViewId="0">
      <selection activeCell="A2" sqref="A2"/>
    </sheetView>
  </sheetViews>
  <sheetFormatPr defaultColWidth="9" defaultRowHeight="14.25" outlineLevelCol="1"/>
  <cols>
    <col min="1" max="1" width="36.25" style="176" customWidth="1"/>
    <col min="2" max="2" width="45.5" style="178" customWidth="1"/>
    <col min="3" max="3" width="12.625" style="176"/>
    <col min="4" max="16374" width="9" style="176"/>
    <col min="16375" max="16376" width="35.625" style="176"/>
    <col min="16377" max="16377" width="9" style="176"/>
    <col min="16378" max="16384" width="9" style="179"/>
  </cols>
  <sheetData>
    <row r="1" s="176" customFormat="1" ht="45" customHeight="1" spans="1:2">
      <c r="A1" s="180" t="s">
        <v>1359</v>
      </c>
      <c r="B1" s="181"/>
    </row>
    <row r="2" s="176" customFormat="1" ht="47" customHeight="1" spans="1:2">
      <c r="A2" s="182" t="s">
        <v>1360</v>
      </c>
      <c r="B2" s="183" t="s">
        <v>36</v>
      </c>
    </row>
    <row r="3" s="177" customFormat="1" ht="45" customHeight="1" spans="1:2">
      <c r="A3" s="184" t="s">
        <v>1158</v>
      </c>
      <c r="B3" s="184" t="s">
        <v>1361</v>
      </c>
    </row>
    <row r="4" s="176" customFormat="1" ht="36" customHeight="1" spans="1:2">
      <c r="A4" s="188" t="s">
        <v>1362</v>
      </c>
      <c r="B4" s="186"/>
    </row>
    <row r="5" s="176" customFormat="1" ht="36" customHeight="1" spans="1:2">
      <c r="A5" s="188" t="s">
        <v>1363</v>
      </c>
      <c r="B5" s="186"/>
    </row>
    <row r="6" s="176" customFormat="1" ht="36" customHeight="1" spans="1:2">
      <c r="A6" s="188" t="s">
        <v>1364</v>
      </c>
      <c r="B6" s="186"/>
    </row>
    <row r="7" s="176" customFormat="1" ht="36" customHeight="1" spans="1:2">
      <c r="A7" s="188" t="s">
        <v>1365</v>
      </c>
      <c r="B7" s="186"/>
    </row>
    <row r="8" s="176" customFormat="1" ht="36" customHeight="1" spans="1:2">
      <c r="A8" s="188" t="s">
        <v>1366</v>
      </c>
      <c r="B8" s="186"/>
    </row>
    <row r="9" s="176" customFormat="1" ht="36" customHeight="1" spans="1:2">
      <c r="A9" s="188" t="s">
        <v>1367</v>
      </c>
      <c r="B9" s="186"/>
    </row>
    <row r="10" s="176" customFormat="1" ht="36" customHeight="1" spans="1:2">
      <c r="A10" s="188" t="s">
        <v>1368</v>
      </c>
      <c r="B10" s="186"/>
    </row>
    <row r="11" s="176" customFormat="1" ht="36" customHeight="1" spans="1:2">
      <c r="A11" s="188" t="s">
        <v>1369</v>
      </c>
      <c r="B11" s="186"/>
    </row>
    <row r="12" s="176" customFormat="1" ht="36" customHeight="1" spans="1:2">
      <c r="A12" s="188" t="s">
        <v>1370</v>
      </c>
      <c r="B12" s="186"/>
    </row>
    <row r="13" s="176" customFormat="1" ht="36" customHeight="1" spans="1:2">
      <c r="A13" s="188" t="s">
        <v>1371</v>
      </c>
      <c r="B13" s="186"/>
    </row>
    <row r="14" s="176" customFormat="1" ht="36" customHeight="1" spans="1:2">
      <c r="A14" s="188" t="s">
        <v>1372</v>
      </c>
      <c r="B14" s="186"/>
    </row>
    <row r="15" s="176" customFormat="1" ht="36" customHeight="1" spans="1:2">
      <c r="A15" s="188" t="s">
        <v>1373</v>
      </c>
      <c r="B15" s="186"/>
    </row>
    <row r="16" s="176" customFormat="1" ht="36" customHeight="1" spans="1:2">
      <c r="A16" s="188" t="s">
        <v>1374</v>
      </c>
      <c r="B16" s="186"/>
    </row>
    <row r="17" s="176" customFormat="1" ht="36" customHeight="1" spans="1:2">
      <c r="A17" s="188" t="s">
        <v>1375</v>
      </c>
      <c r="B17" s="186"/>
    </row>
    <row r="18" s="176" customFormat="1" ht="36" customHeight="1" spans="1:2">
      <c r="A18" s="188" t="s">
        <v>1376</v>
      </c>
      <c r="B18" s="186"/>
    </row>
    <row r="19" s="176" customFormat="1" ht="36" customHeight="1" spans="1:2">
      <c r="A19" s="188" t="s">
        <v>1377</v>
      </c>
      <c r="B19" s="186"/>
    </row>
    <row r="20" s="176" customFormat="1" ht="30.95" customHeight="1" spans="1:2">
      <c r="A20" s="190" t="s">
        <v>1378</v>
      </c>
      <c r="B20" s="191"/>
    </row>
  </sheetData>
  <mergeCells count="1">
    <mergeCell ref="A1:B1"/>
  </mergeCells>
  <conditionalFormatting sqref="B3:G3">
    <cfRule type="cellIs" dxfId="0" priority="2" stopIfTrue="1" operator="lessThanOrEqual">
      <formula>-1</formula>
    </cfRule>
  </conditionalFormatting>
  <conditionalFormatting sqref="C1:G2">
    <cfRule type="cellIs" dxfId="0" priority="3" stopIfTrue="1" operator="greaterThanOrEqual">
      <formula>10</formula>
    </cfRule>
    <cfRule type="cellIs" dxfId="0" priority="4" stopIfTrue="1" operator="lessThanOrEqual">
      <formula>-1</formula>
    </cfRule>
  </conditionalFormatting>
  <conditionalFormatting sqref="B4:G6">
    <cfRule type="cellIs" dxfId="0" priority="1"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dimension ref="A1:XEW21"/>
  <sheetViews>
    <sheetView view="pageBreakPreview" zoomScaleNormal="100" workbookViewId="0">
      <selection activeCell="B6" sqref="B6"/>
    </sheetView>
  </sheetViews>
  <sheetFormatPr defaultColWidth="9" defaultRowHeight="14.25"/>
  <cols>
    <col min="1" max="1" width="46.625" style="176" customWidth="1"/>
    <col min="2" max="2" width="38" style="178" customWidth="1"/>
    <col min="3" max="16371" width="9" style="176"/>
    <col min="16372" max="16373" width="35.625" style="176"/>
    <col min="16374" max="16374" width="9" style="176"/>
    <col min="16375" max="16384" width="9" style="179"/>
  </cols>
  <sheetData>
    <row r="1" s="176" customFormat="1" ht="45" customHeight="1" spans="1:2">
      <c r="A1" s="180" t="s">
        <v>1379</v>
      </c>
      <c r="B1" s="181"/>
    </row>
    <row r="2" s="176" customFormat="1" ht="42" customHeight="1" spans="1:2">
      <c r="A2" s="182" t="s">
        <v>1360</v>
      </c>
      <c r="B2" s="183" t="s">
        <v>36</v>
      </c>
    </row>
    <row r="3" s="177" customFormat="1" ht="45" customHeight="1" spans="1:2">
      <c r="A3" s="184" t="s">
        <v>1380</v>
      </c>
      <c r="B3" s="184" t="s">
        <v>1361</v>
      </c>
    </row>
    <row r="4" s="176" customFormat="1" ht="36" customHeight="1" spans="1:2">
      <c r="A4" s="185"/>
      <c r="B4" s="186"/>
    </row>
    <row r="5" s="176" customFormat="1" ht="36" customHeight="1" spans="1:2">
      <c r="A5" s="185"/>
      <c r="B5" s="186"/>
    </row>
    <row r="6" s="176" customFormat="1" ht="36" customHeight="1" spans="1:2">
      <c r="A6" s="185"/>
      <c r="B6" s="186"/>
    </row>
    <row r="7" s="176" customFormat="1" ht="36" customHeight="1" spans="1:2">
      <c r="A7" s="185"/>
      <c r="B7" s="186"/>
    </row>
    <row r="8" s="176" customFormat="1" ht="36" customHeight="1" spans="1:2">
      <c r="A8" s="185"/>
      <c r="B8" s="186"/>
    </row>
    <row r="9" s="176" customFormat="1" ht="36" customHeight="1" spans="1:2">
      <c r="A9" s="185"/>
      <c r="B9" s="186"/>
    </row>
    <row r="10" s="176" customFormat="1" ht="36" customHeight="1" spans="1:2">
      <c r="A10" s="187"/>
      <c r="B10" s="186"/>
    </row>
    <row r="11" s="176" customFormat="1" ht="36" customHeight="1" spans="1:2">
      <c r="A11" s="188"/>
      <c r="B11" s="186"/>
    </row>
    <row r="12" s="176" customFormat="1" ht="36" customHeight="1" spans="1:2">
      <c r="A12" s="189"/>
      <c r="B12" s="186"/>
    </row>
    <row r="13" s="176" customFormat="1" ht="36" customHeight="1" spans="1:2">
      <c r="A13" s="189"/>
      <c r="B13" s="186"/>
    </row>
    <row r="14" s="176" customFormat="1" ht="36" customHeight="1" spans="1:2">
      <c r="A14" s="189"/>
      <c r="B14" s="186"/>
    </row>
    <row r="15" s="176" customFormat="1" ht="36" customHeight="1" spans="1:2">
      <c r="A15" s="189"/>
      <c r="B15" s="186"/>
    </row>
    <row r="16" s="176" customFormat="1" ht="36" customHeight="1" spans="1:2">
      <c r="A16" s="189"/>
      <c r="B16" s="186"/>
    </row>
    <row r="17" s="176" customFormat="1" ht="36" customHeight="1" spans="1:2">
      <c r="A17" s="189"/>
      <c r="B17" s="186"/>
    </row>
    <row r="18" s="176" customFormat="1" ht="36" customHeight="1" spans="1:2">
      <c r="A18" s="189"/>
      <c r="B18" s="186"/>
    </row>
    <row r="19" s="176" customFormat="1" ht="30.95" customHeight="1" spans="1:2">
      <c r="A19" s="190" t="s">
        <v>1378</v>
      </c>
      <c r="B19" s="191"/>
    </row>
    <row r="20" s="176" customFormat="1" spans="2:16377">
      <c r="B20" s="178"/>
      <c r="XEU20" s="179"/>
      <c r="XEV20" s="179"/>
      <c r="XEW20" s="179"/>
    </row>
    <row r="21" s="176" customFormat="1" spans="2:16377">
      <c r="B21" s="178"/>
      <c r="XEU21" s="179"/>
      <c r="XEV21" s="179"/>
      <c r="XEW21" s="179"/>
    </row>
  </sheetData>
  <mergeCells count="1">
    <mergeCell ref="A1:B1"/>
  </mergeCells>
  <conditionalFormatting sqref="B3:G3">
    <cfRule type="cellIs" dxfId="0" priority="2" stopIfTrue="1" operator="lessThanOrEqual">
      <formula>-1</formula>
    </cfRule>
  </conditionalFormatting>
  <conditionalFormatting sqref="B4:G9">
    <cfRule type="cellIs" dxfId="0" priority="1"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dimension ref="A1:D41"/>
  <sheetViews>
    <sheetView showZeros="0" view="pageBreakPreview" zoomScaleNormal="115" topLeftCell="A34" workbookViewId="0">
      <selection activeCell="C39" sqref="C39"/>
    </sheetView>
  </sheetViews>
  <sheetFormatPr defaultColWidth="9" defaultRowHeight="14.25" outlineLevelCol="3"/>
  <cols>
    <col min="1" max="1" width="50.75" style="142" customWidth="1"/>
    <col min="2" max="4" width="21.625" style="142" customWidth="1"/>
    <col min="5" max="16384" width="9" style="142"/>
  </cols>
  <sheetData>
    <row r="1" ht="45" customHeight="1" spans="1:4">
      <c r="A1" s="143" t="s">
        <v>1381</v>
      </c>
      <c r="B1" s="143"/>
      <c r="C1" s="143"/>
      <c r="D1" s="143"/>
    </row>
    <row r="2" s="156" customFormat="1" ht="20.1" customHeight="1" spans="1:4">
      <c r="A2" s="157"/>
      <c r="B2" s="158"/>
      <c r="C2" s="159"/>
      <c r="D2" s="160" t="s">
        <v>36</v>
      </c>
    </row>
    <row r="3" ht="45" customHeight="1" spans="1:4">
      <c r="A3" s="161" t="s">
        <v>1382</v>
      </c>
      <c r="B3" s="128" t="s">
        <v>1383</v>
      </c>
      <c r="C3" s="129" t="s">
        <v>39</v>
      </c>
      <c r="D3" s="129" t="s">
        <v>1384</v>
      </c>
    </row>
    <row r="4" ht="36" customHeight="1" spans="1:4">
      <c r="A4" s="162" t="s">
        <v>1385</v>
      </c>
      <c r="B4" s="163">
        <v>18659.7</v>
      </c>
      <c r="C4" s="163">
        <v>22463</v>
      </c>
      <c r="D4" s="109">
        <v>0.203</v>
      </c>
    </row>
    <row r="5" ht="36" customHeight="1" spans="1:4">
      <c r="A5" s="164" t="s">
        <v>1386</v>
      </c>
      <c r="B5" s="165">
        <v>18158.6</v>
      </c>
      <c r="C5" s="165">
        <v>22011</v>
      </c>
      <c r="D5" s="109"/>
    </row>
    <row r="6" ht="36" customHeight="1" spans="1:4">
      <c r="A6" s="164" t="s">
        <v>1387</v>
      </c>
      <c r="B6" s="165">
        <v>111</v>
      </c>
      <c r="C6" s="165">
        <v>40</v>
      </c>
      <c r="D6" s="109"/>
    </row>
    <row r="7" s="141" customFormat="1" ht="36" customHeight="1" spans="1:4">
      <c r="A7" s="164" t="s">
        <v>1388</v>
      </c>
      <c r="B7" s="166"/>
      <c r="C7" s="166"/>
      <c r="D7" s="109"/>
    </row>
    <row r="8" ht="36" customHeight="1" spans="1:4">
      <c r="A8" s="162" t="s">
        <v>1389</v>
      </c>
      <c r="B8" s="163">
        <v>17289</v>
      </c>
      <c r="C8" s="163">
        <v>15398</v>
      </c>
      <c r="D8" s="106">
        <v>-0.109</v>
      </c>
    </row>
    <row r="9" ht="36" customHeight="1" spans="1:4">
      <c r="A9" s="164" t="s">
        <v>1386</v>
      </c>
      <c r="B9" s="165">
        <v>16391.7</v>
      </c>
      <c r="C9" s="165">
        <v>14527</v>
      </c>
      <c r="D9" s="109"/>
    </row>
    <row r="10" ht="36" customHeight="1" spans="1:4">
      <c r="A10" s="164" t="s">
        <v>1387</v>
      </c>
      <c r="B10" s="165">
        <v>77.9</v>
      </c>
      <c r="C10" s="165">
        <v>12</v>
      </c>
      <c r="D10" s="109"/>
    </row>
    <row r="11" ht="36" customHeight="1" spans="1:4">
      <c r="A11" s="164" t="s">
        <v>1388</v>
      </c>
      <c r="B11" s="165"/>
      <c r="C11" s="165"/>
      <c r="D11" s="109"/>
    </row>
    <row r="12" ht="36" customHeight="1" spans="1:4">
      <c r="A12" s="162" t="s">
        <v>1390</v>
      </c>
      <c r="B12" s="163"/>
      <c r="C12" s="163"/>
      <c r="D12" s="106"/>
    </row>
    <row r="13" ht="36" customHeight="1" spans="1:4">
      <c r="A13" s="164" t="s">
        <v>1386</v>
      </c>
      <c r="B13" s="165"/>
      <c r="C13" s="165"/>
      <c r="D13" s="109"/>
    </row>
    <row r="14" ht="36" customHeight="1" spans="1:4">
      <c r="A14" s="164" t="s">
        <v>1387</v>
      </c>
      <c r="B14" s="165"/>
      <c r="C14" s="165"/>
      <c r="D14" s="109"/>
    </row>
    <row r="15" ht="36" customHeight="1" spans="1:4">
      <c r="A15" s="162" t="s">
        <v>1391</v>
      </c>
      <c r="B15" s="163"/>
      <c r="C15" s="163"/>
      <c r="D15" s="106"/>
    </row>
    <row r="16" ht="36" customHeight="1" spans="1:4">
      <c r="A16" s="164" t="s">
        <v>1386</v>
      </c>
      <c r="B16" s="167"/>
      <c r="C16" s="167"/>
      <c r="D16" s="109"/>
    </row>
    <row r="17" ht="36" customHeight="1" spans="1:4">
      <c r="A17" s="164" t="s">
        <v>1387</v>
      </c>
      <c r="B17" s="168"/>
      <c r="C17" s="168"/>
      <c r="D17" s="109"/>
    </row>
    <row r="18" ht="36" customHeight="1" spans="1:4">
      <c r="A18" s="164" t="s">
        <v>1388</v>
      </c>
      <c r="B18" s="169"/>
      <c r="C18" s="169"/>
      <c r="D18" s="109"/>
    </row>
    <row r="19" ht="36" customHeight="1" spans="1:4">
      <c r="A19" s="162" t="s">
        <v>1392</v>
      </c>
      <c r="B19" s="163"/>
      <c r="C19" s="163"/>
      <c r="D19" s="106"/>
    </row>
    <row r="20" ht="36" customHeight="1" spans="1:4">
      <c r="A20" s="164" t="s">
        <v>1386</v>
      </c>
      <c r="B20" s="165"/>
      <c r="C20" s="165"/>
      <c r="D20" s="109"/>
    </row>
    <row r="21" ht="36" customHeight="1" spans="1:4">
      <c r="A21" s="164" t="s">
        <v>1387</v>
      </c>
      <c r="B21" s="165"/>
      <c r="C21" s="165"/>
      <c r="D21" s="109"/>
    </row>
    <row r="22" ht="36" customHeight="1" spans="1:4">
      <c r="A22" s="164" t="s">
        <v>1388</v>
      </c>
      <c r="B22" s="170"/>
      <c r="C22" s="170"/>
      <c r="D22" s="171"/>
    </row>
    <row r="23" ht="36" customHeight="1" spans="1:4">
      <c r="A23" s="162" t="s">
        <v>1393</v>
      </c>
      <c r="B23" s="163"/>
      <c r="C23" s="163"/>
      <c r="D23" s="106"/>
    </row>
    <row r="24" ht="36" customHeight="1" spans="1:4">
      <c r="A24" s="164" t="s">
        <v>1386</v>
      </c>
      <c r="B24" s="172"/>
      <c r="C24" s="172"/>
      <c r="D24" s="109"/>
    </row>
    <row r="25" ht="36" customHeight="1" spans="1:4">
      <c r="A25" s="164" t="s">
        <v>1387</v>
      </c>
      <c r="B25" s="173"/>
      <c r="C25" s="174"/>
      <c r="D25" s="109"/>
    </row>
    <row r="26" ht="36" customHeight="1" spans="1:4">
      <c r="A26" s="164" t="s">
        <v>1388</v>
      </c>
      <c r="B26" s="173"/>
      <c r="C26" s="174"/>
      <c r="D26" s="109"/>
    </row>
    <row r="27" ht="36" customHeight="1" spans="1:4">
      <c r="A27" s="162" t="s">
        <v>1394</v>
      </c>
      <c r="B27" s="163"/>
      <c r="C27" s="163"/>
      <c r="D27" s="106"/>
    </row>
    <row r="28" ht="36" customHeight="1" spans="1:4">
      <c r="A28" s="164" t="s">
        <v>1386</v>
      </c>
      <c r="B28" s="173"/>
      <c r="C28" s="173"/>
      <c r="D28" s="109"/>
    </row>
    <row r="29" ht="36" customHeight="1" spans="1:4">
      <c r="A29" s="164" t="s">
        <v>1387</v>
      </c>
      <c r="B29" s="173"/>
      <c r="C29" s="173"/>
      <c r="D29" s="109"/>
    </row>
    <row r="30" ht="36" customHeight="1" spans="1:4">
      <c r="A30" s="164" t="s">
        <v>1388</v>
      </c>
      <c r="B30" s="173"/>
      <c r="C30" s="173"/>
      <c r="D30" s="109"/>
    </row>
    <row r="31" ht="36" customHeight="1" spans="1:4">
      <c r="A31" s="162" t="s">
        <v>1395</v>
      </c>
      <c r="B31" s="163"/>
      <c r="C31" s="163"/>
      <c r="D31" s="171"/>
    </row>
    <row r="32" ht="36" customHeight="1" spans="1:4">
      <c r="A32" s="164" t="s">
        <v>1386</v>
      </c>
      <c r="B32" s="173"/>
      <c r="C32" s="173"/>
      <c r="D32" s="171"/>
    </row>
    <row r="33" ht="36" customHeight="1" spans="1:4">
      <c r="A33" s="164" t="s">
        <v>1387</v>
      </c>
      <c r="B33" s="173"/>
      <c r="C33" s="173"/>
      <c r="D33" s="171"/>
    </row>
    <row r="34" ht="36" customHeight="1" spans="1:4">
      <c r="A34" s="164" t="s">
        <v>1388</v>
      </c>
      <c r="B34" s="173"/>
      <c r="C34" s="173"/>
      <c r="D34" s="171"/>
    </row>
    <row r="35" ht="36" customHeight="1" spans="1:4">
      <c r="A35" s="119" t="s">
        <v>1396</v>
      </c>
      <c r="B35" s="163">
        <v>35949</v>
      </c>
      <c r="C35" s="163">
        <v>37861</v>
      </c>
      <c r="D35" s="106">
        <v>0.053</v>
      </c>
    </row>
    <row r="36" ht="36" customHeight="1" spans="1:4">
      <c r="A36" s="140" t="s">
        <v>1397</v>
      </c>
      <c r="B36" s="165"/>
      <c r="C36" s="165"/>
      <c r="D36" s="109"/>
    </row>
    <row r="37" ht="36" customHeight="1" spans="1:4">
      <c r="A37" s="140" t="s">
        <v>1398</v>
      </c>
      <c r="B37" s="165"/>
      <c r="C37" s="165"/>
      <c r="D37" s="109"/>
    </row>
    <row r="38" ht="36" customHeight="1" spans="1:4">
      <c r="A38" s="175" t="s">
        <v>1399</v>
      </c>
      <c r="B38" s="165"/>
      <c r="C38" s="165"/>
      <c r="D38" s="109"/>
    </row>
    <row r="39" ht="36" customHeight="1" spans="1:4">
      <c r="A39" s="117" t="s">
        <v>1400</v>
      </c>
      <c r="B39" s="163"/>
      <c r="C39" s="163"/>
      <c r="D39" s="106"/>
    </row>
    <row r="40" ht="36" customHeight="1" spans="1:4">
      <c r="A40" s="117" t="s">
        <v>1401</v>
      </c>
      <c r="B40" s="163"/>
      <c r="C40" s="163"/>
      <c r="D40" s="106"/>
    </row>
    <row r="41" ht="36" customHeight="1" spans="1:4">
      <c r="A41" s="119" t="s">
        <v>1402</v>
      </c>
      <c r="B41" s="163">
        <v>35949</v>
      </c>
      <c r="C41" s="163">
        <v>37861</v>
      </c>
      <c r="D41" s="106">
        <v>0.053</v>
      </c>
    </row>
  </sheetData>
  <autoFilter ref="A3:D41">
    <extLst/>
  </autoFilter>
  <mergeCells count="1">
    <mergeCell ref="A1:D1"/>
  </mergeCells>
  <conditionalFormatting sqref="D35">
    <cfRule type="cellIs" dxfId="3" priority="1" stopIfTrue="1" operator="lessThanOrEqual">
      <formula>-1</formula>
    </cfRule>
  </conditionalFormatting>
  <conditionalFormatting sqref="D4:D30 B13:C14 B9:C11 B5:C7 B36:C38 B16:C18 D36:D41 B24:C26 B20:C22 B28:C30">
    <cfRule type="cellIs" dxfId="3" priority="3" stopIfTrue="1" operator="lessThanOrEqual">
      <formula>-1</formula>
    </cfRule>
  </conditionalFormatting>
  <conditionalFormatting sqref="E4:G30 E35:G41">
    <cfRule type="cellIs" dxfId="3" priority="6" stopIfTrue="1" operator="lessThanOrEqual">
      <formula>-1</formula>
    </cfRule>
  </conditionalFormatting>
  <conditionalFormatting sqref="B32:D34">
    <cfRule type="cellIs" dxfId="3" priority="2" stopIfTrue="1" operator="lessThanOrEqual">
      <formula>-1</formula>
    </cfRule>
  </conditionalFormatting>
  <conditionalFormatting sqref="E32:G34">
    <cfRule type="cellIs" dxfId="3" priority="5"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dimension ref="A1:D24"/>
  <sheetViews>
    <sheetView showZeros="0" view="pageBreakPreview" zoomScaleNormal="100" workbookViewId="0">
      <pane ySplit="3" topLeftCell="A7" activePane="bottomLeft" state="frozen"/>
      <selection/>
      <selection pane="bottomLeft" activeCell="C11" sqref="C11"/>
    </sheetView>
  </sheetViews>
  <sheetFormatPr defaultColWidth="9" defaultRowHeight="14.25" outlineLevelCol="3"/>
  <cols>
    <col min="1" max="1" width="50.75" style="142" customWidth="1"/>
    <col min="2" max="4" width="21.625" style="142" customWidth="1"/>
    <col min="5" max="16384" width="9" style="142"/>
  </cols>
  <sheetData>
    <row r="1" ht="45" customHeight="1" spans="1:4">
      <c r="A1" s="143" t="s">
        <v>1403</v>
      </c>
      <c r="B1" s="143"/>
      <c r="C1" s="143"/>
      <c r="D1" s="143"/>
    </row>
    <row r="2" ht="20.1" customHeight="1" spans="1:4">
      <c r="A2" s="144"/>
      <c r="B2" s="145"/>
      <c r="C2" s="146"/>
      <c r="D2" s="147" t="s">
        <v>1404</v>
      </c>
    </row>
    <row r="3" ht="45" customHeight="1" spans="1:4">
      <c r="A3" s="101" t="s">
        <v>1135</v>
      </c>
      <c r="B3" s="128" t="s">
        <v>1383</v>
      </c>
      <c r="C3" s="129" t="s">
        <v>39</v>
      </c>
      <c r="D3" s="129" t="s">
        <v>1384</v>
      </c>
    </row>
    <row r="4" ht="36" customHeight="1" spans="1:4">
      <c r="A4" s="104" t="s">
        <v>1405</v>
      </c>
      <c r="B4" s="116">
        <v>13421</v>
      </c>
      <c r="C4" s="116">
        <v>22339.9</v>
      </c>
      <c r="D4" s="148">
        <v>0.665</v>
      </c>
    </row>
    <row r="5" ht="36" customHeight="1" spans="1:4">
      <c r="A5" s="107" t="s">
        <v>1406</v>
      </c>
      <c r="B5" s="149">
        <v>13331</v>
      </c>
      <c r="C5" s="150">
        <v>15132</v>
      </c>
      <c r="D5" s="151"/>
    </row>
    <row r="6" ht="36" customHeight="1" spans="1:4">
      <c r="A6" s="104" t="s">
        <v>1407</v>
      </c>
      <c r="B6" s="116">
        <v>13854</v>
      </c>
      <c r="C6" s="116">
        <v>15063</v>
      </c>
      <c r="D6" s="148">
        <v>0.087</v>
      </c>
    </row>
    <row r="7" ht="36" customHeight="1" spans="1:4">
      <c r="A7" s="107" t="s">
        <v>1406</v>
      </c>
      <c r="B7" s="110">
        <v>13854</v>
      </c>
      <c r="C7" s="150">
        <v>15034</v>
      </c>
      <c r="D7" s="151"/>
    </row>
    <row r="8" s="141" customFormat="1" ht="36" customHeight="1" spans="1:4">
      <c r="A8" s="104" t="s">
        <v>1408</v>
      </c>
      <c r="B8" s="116"/>
      <c r="C8" s="116"/>
      <c r="D8" s="148"/>
    </row>
    <row r="9" s="141" customFormat="1" ht="36" customHeight="1" spans="1:4">
      <c r="A9" s="107" t="s">
        <v>1406</v>
      </c>
      <c r="B9" s="110"/>
      <c r="C9" s="150"/>
      <c r="D9" s="151"/>
    </row>
    <row r="10" s="141" customFormat="1" ht="36" customHeight="1" spans="1:4">
      <c r="A10" s="104" t="s">
        <v>1409</v>
      </c>
      <c r="B10" s="116"/>
      <c r="C10" s="116"/>
      <c r="D10" s="148"/>
    </row>
    <row r="11" s="141" customFormat="1" ht="36" customHeight="1" spans="1:4">
      <c r="A11" s="107" t="s">
        <v>1406</v>
      </c>
      <c r="B11" s="110"/>
      <c r="C11" s="112"/>
      <c r="D11" s="151"/>
    </row>
    <row r="12" s="141" customFormat="1" ht="36" customHeight="1" spans="1:4">
      <c r="A12" s="104" t="s">
        <v>1410</v>
      </c>
      <c r="B12" s="105"/>
      <c r="C12" s="116"/>
      <c r="D12" s="148"/>
    </row>
    <row r="13" s="141" customFormat="1" ht="36" customHeight="1" spans="1:4">
      <c r="A13" s="107" t="s">
        <v>1406</v>
      </c>
      <c r="B13" s="112"/>
      <c r="C13" s="112"/>
      <c r="D13" s="151"/>
    </row>
    <row r="14" s="141" customFormat="1" ht="36" customHeight="1" spans="1:4">
      <c r="A14" s="104" t="s">
        <v>1411</v>
      </c>
      <c r="B14" s="116"/>
      <c r="C14" s="116"/>
      <c r="D14" s="148"/>
    </row>
    <row r="15" ht="36" customHeight="1" spans="1:4">
      <c r="A15" s="107" t="s">
        <v>1406</v>
      </c>
      <c r="B15" s="112"/>
      <c r="C15" s="150"/>
      <c r="D15" s="151"/>
    </row>
    <row r="16" ht="36" customHeight="1" spans="1:4">
      <c r="A16" s="104" t="s">
        <v>1412</v>
      </c>
      <c r="B16" s="116"/>
      <c r="C16" s="116"/>
      <c r="D16" s="148"/>
    </row>
    <row r="17" ht="36" customHeight="1" spans="1:4">
      <c r="A17" s="107" t="s">
        <v>1406</v>
      </c>
      <c r="B17" s="152"/>
      <c r="C17" s="152"/>
      <c r="D17" s="151"/>
    </row>
    <row r="18" ht="36" customHeight="1" spans="1:4">
      <c r="A18" s="104" t="s">
        <v>1413</v>
      </c>
      <c r="B18" s="116"/>
      <c r="C18" s="116"/>
      <c r="D18" s="148"/>
    </row>
    <row r="19" ht="36" customHeight="1" spans="1:4">
      <c r="A19" s="107" t="s">
        <v>1406</v>
      </c>
      <c r="B19" s="152"/>
      <c r="C19" s="152"/>
      <c r="D19" s="151"/>
    </row>
    <row r="20" ht="36" customHeight="1" spans="1:4">
      <c r="A20" s="114" t="s">
        <v>1414</v>
      </c>
      <c r="B20" s="153">
        <v>27275</v>
      </c>
      <c r="C20" s="153">
        <v>37403</v>
      </c>
      <c r="D20" s="148">
        <v>0.358</v>
      </c>
    </row>
    <row r="21" ht="36" customHeight="1" spans="1:4">
      <c r="A21" s="107" t="s">
        <v>1415</v>
      </c>
      <c r="B21" s="149"/>
      <c r="C21" s="154"/>
      <c r="D21" s="151"/>
    </row>
    <row r="22" ht="36" customHeight="1" spans="1:4">
      <c r="A22" s="117" t="s">
        <v>1416</v>
      </c>
      <c r="B22" s="155"/>
      <c r="C22" s="155"/>
      <c r="D22" s="148"/>
    </row>
    <row r="23" ht="36" customHeight="1" spans="1:4">
      <c r="A23" s="117" t="s">
        <v>1417</v>
      </c>
      <c r="B23" s="155"/>
      <c r="C23" s="155"/>
      <c r="D23" s="148"/>
    </row>
    <row r="24" ht="36" customHeight="1" spans="1:4">
      <c r="A24" s="119" t="s">
        <v>1418</v>
      </c>
      <c r="B24" s="153">
        <v>27275</v>
      </c>
      <c r="C24" s="153">
        <v>37403</v>
      </c>
      <c r="D24" s="148">
        <v>0.358</v>
      </c>
    </row>
  </sheetData>
  <autoFilter ref="A3:D24">
    <extLst/>
  </autoFilter>
  <mergeCells count="1">
    <mergeCell ref="A1:D1"/>
  </mergeCells>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
  <dimension ref="A1:D34"/>
  <sheetViews>
    <sheetView showZeros="0" view="pageBreakPreview" zoomScaleNormal="100" workbookViewId="0">
      <pane ySplit="3" topLeftCell="A25" activePane="bottomLeft" state="frozen"/>
      <selection/>
      <selection pane="bottomLeft" activeCell="C26" sqref="C26"/>
    </sheetView>
  </sheetViews>
  <sheetFormatPr defaultColWidth="9" defaultRowHeight="14.25" outlineLevelCol="3"/>
  <cols>
    <col min="1" max="1" width="50.75" style="121" customWidth="1"/>
    <col min="2" max="4" width="21.625" style="121" customWidth="1"/>
    <col min="5" max="16384" width="9" style="121"/>
  </cols>
  <sheetData>
    <row r="1" ht="45" customHeight="1" spans="1:4">
      <c r="A1" s="122" t="s">
        <v>1419</v>
      </c>
      <c r="B1" s="122"/>
      <c r="C1" s="122"/>
      <c r="D1" s="122"/>
    </row>
    <row r="2" ht="20.1" customHeight="1" spans="1:4">
      <c r="A2" s="123"/>
      <c r="B2" s="124"/>
      <c r="C2" s="125"/>
      <c r="D2" s="126" t="s">
        <v>36</v>
      </c>
    </row>
    <row r="3" ht="45" customHeight="1" spans="1:4">
      <c r="A3" s="127" t="s">
        <v>1382</v>
      </c>
      <c r="B3" s="128" t="s">
        <v>1383</v>
      </c>
      <c r="C3" s="129" t="s">
        <v>39</v>
      </c>
      <c r="D3" s="129" t="s">
        <v>1384</v>
      </c>
    </row>
    <row r="4" ht="36" customHeight="1" spans="1:4">
      <c r="A4" s="130" t="s">
        <v>1385</v>
      </c>
      <c r="B4" s="105">
        <v>18659.7</v>
      </c>
      <c r="C4" s="105">
        <v>22463</v>
      </c>
      <c r="D4" s="131" t="s">
        <v>1420</v>
      </c>
    </row>
    <row r="5" ht="36" customHeight="1" spans="1:4">
      <c r="A5" s="132" t="s">
        <v>1386</v>
      </c>
      <c r="B5" s="110">
        <v>18158.6</v>
      </c>
      <c r="C5" s="110">
        <v>22011</v>
      </c>
      <c r="D5" s="133"/>
    </row>
    <row r="6" ht="36" customHeight="1" spans="1:4">
      <c r="A6" s="132" t="s">
        <v>1387</v>
      </c>
      <c r="B6" s="110">
        <v>111</v>
      </c>
      <c r="C6" s="110">
        <v>40</v>
      </c>
      <c r="D6" s="133"/>
    </row>
    <row r="7" s="120" customFormat="1" ht="36" customHeight="1" spans="1:4">
      <c r="A7" s="132" t="s">
        <v>1388</v>
      </c>
      <c r="B7" s="110"/>
      <c r="C7" s="110"/>
      <c r="D7" s="133"/>
    </row>
    <row r="8" s="120" customFormat="1" ht="36" customHeight="1" spans="1:4">
      <c r="A8" s="130" t="s">
        <v>1389</v>
      </c>
      <c r="B8" s="105">
        <v>17289</v>
      </c>
      <c r="C8" s="105">
        <v>15398</v>
      </c>
      <c r="D8" s="131">
        <v>-0.109</v>
      </c>
    </row>
    <row r="9" s="120" customFormat="1" ht="36" customHeight="1" spans="1:4">
      <c r="A9" s="132" t="s">
        <v>1386</v>
      </c>
      <c r="B9" s="110">
        <v>16391.7</v>
      </c>
      <c r="C9" s="110">
        <v>14527</v>
      </c>
      <c r="D9" s="133"/>
    </row>
    <row r="10" s="120" customFormat="1" ht="36" customHeight="1" spans="1:4">
      <c r="A10" s="132" t="s">
        <v>1387</v>
      </c>
      <c r="B10" s="110">
        <v>77.9</v>
      </c>
      <c r="C10" s="110">
        <v>12</v>
      </c>
      <c r="D10" s="133"/>
    </row>
    <row r="11" s="120" customFormat="1" ht="36" customHeight="1" spans="1:4">
      <c r="A11" s="132" t="s">
        <v>1388</v>
      </c>
      <c r="B11" s="110"/>
      <c r="C11" s="110"/>
      <c r="D11" s="133"/>
    </row>
    <row r="12" s="120" customFormat="1" ht="36" customHeight="1" spans="1:4">
      <c r="A12" s="130" t="s">
        <v>1390</v>
      </c>
      <c r="B12" s="105"/>
      <c r="C12" s="105"/>
      <c r="D12" s="131"/>
    </row>
    <row r="13" ht="36" customHeight="1" spans="1:4">
      <c r="A13" s="132" t="s">
        <v>1387</v>
      </c>
      <c r="B13" s="110"/>
      <c r="C13" s="110"/>
      <c r="D13" s="133"/>
    </row>
    <row r="14" ht="36" customHeight="1" spans="1:4">
      <c r="A14" s="130" t="s">
        <v>1391</v>
      </c>
      <c r="B14" s="105"/>
      <c r="C14" s="105"/>
      <c r="D14" s="131"/>
    </row>
    <row r="15" ht="36" customHeight="1" spans="1:4">
      <c r="A15" s="132" t="s">
        <v>1386</v>
      </c>
      <c r="B15" s="134"/>
      <c r="C15" s="110"/>
      <c r="D15" s="133"/>
    </row>
    <row r="16" ht="36" customHeight="1" spans="1:4">
      <c r="A16" s="132" t="s">
        <v>1387</v>
      </c>
      <c r="B16" s="110"/>
      <c r="C16" s="110"/>
      <c r="D16" s="133"/>
    </row>
    <row r="17" ht="36" customHeight="1" spans="1:4">
      <c r="A17" s="130" t="s">
        <v>1392</v>
      </c>
      <c r="B17" s="105"/>
      <c r="C17" s="105"/>
      <c r="D17" s="131"/>
    </row>
    <row r="18" ht="36" customHeight="1" spans="1:4">
      <c r="A18" s="132" t="s">
        <v>1386</v>
      </c>
      <c r="B18" s="110"/>
      <c r="C18" s="110"/>
      <c r="D18" s="133"/>
    </row>
    <row r="19" ht="36" customHeight="1" spans="1:4">
      <c r="A19" s="132" t="s">
        <v>1387</v>
      </c>
      <c r="B19" s="110"/>
      <c r="C19" s="110"/>
      <c r="D19" s="133"/>
    </row>
    <row r="20" ht="36" customHeight="1" spans="1:4">
      <c r="A20" s="130" t="s">
        <v>1393</v>
      </c>
      <c r="B20" s="105"/>
      <c r="C20" s="105"/>
      <c r="D20" s="131"/>
    </row>
    <row r="21" ht="36" customHeight="1" spans="1:4">
      <c r="A21" s="130" t="s">
        <v>1394</v>
      </c>
      <c r="B21" s="105"/>
      <c r="C21" s="105"/>
      <c r="D21" s="131"/>
    </row>
    <row r="22" ht="36" customHeight="1" spans="1:4">
      <c r="A22" s="132" t="s">
        <v>1386</v>
      </c>
      <c r="B22" s="135"/>
      <c r="C22" s="135"/>
      <c r="D22" s="136"/>
    </row>
    <row r="23" ht="36" customHeight="1" spans="1:4">
      <c r="A23" s="132" t="s">
        <v>1387</v>
      </c>
      <c r="B23" s="135"/>
      <c r="C23" s="135"/>
      <c r="D23" s="136"/>
    </row>
    <row r="24" ht="36" customHeight="1" spans="1:4">
      <c r="A24" s="137" t="s">
        <v>1388</v>
      </c>
      <c r="B24" s="135"/>
      <c r="C24" s="135"/>
      <c r="D24" s="136"/>
    </row>
    <row r="25" ht="36" customHeight="1" spans="1:4">
      <c r="A25" s="130" t="s">
        <v>1395</v>
      </c>
      <c r="B25" s="105"/>
      <c r="C25" s="105"/>
      <c r="D25" s="131"/>
    </row>
    <row r="26" ht="36" customHeight="1" spans="1:4">
      <c r="A26" s="132" t="s">
        <v>1386</v>
      </c>
      <c r="B26" s="135"/>
      <c r="C26" s="135"/>
      <c r="D26" s="136"/>
    </row>
    <row r="27" ht="36" customHeight="1" spans="1:4">
      <c r="A27" s="132" t="s">
        <v>1387</v>
      </c>
      <c r="B27" s="135"/>
      <c r="C27" s="135"/>
      <c r="D27" s="136"/>
    </row>
    <row r="28" ht="36" customHeight="1" spans="1:4">
      <c r="A28" s="119" t="s">
        <v>1396</v>
      </c>
      <c r="B28" s="138">
        <v>35949</v>
      </c>
      <c r="C28" s="138">
        <v>37861</v>
      </c>
      <c r="D28" s="139">
        <v>0.053</v>
      </c>
    </row>
    <row r="29" ht="36" customHeight="1" spans="1:4">
      <c r="A29" s="140" t="s">
        <v>1397</v>
      </c>
      <c r="B29" s="134"/>
      <c r="C29" s="135"/>
      <c r="D29" s="136"/>
    </row>
    <row r="30" ht="36" customHeight="1" spans="1:4">
      <c r="A30" s="140" t="s">
        <v>1398</v>
      </c>
      <c r="B30" s="134"/>
      <c r="C30" s="135"/>
      <c r="D30" s="136"/>
    </row>
    <row r="31" ht="36" customHeight="1" spans="1:4">
      <c r="A31" s="140" t="s">
        <v>1399</v>
      </c>
      <c r="B31" s="134"/>
      <c r="C31" s="135"/>
      <c r="D31" s="136"/>
    </row>
    <row r="32" ht="36" customHeight="1" spans="1:4">
      <c r="A32" s="117" t="s">
        <v>1400</v>
      </c>
      <c r="B32" s="105"/>
      <c r="C32" s="105"/>
      <c r="D32" s="131"/>
    </row>
    <row r="33" ht="36" customHeight="1" spans="1:4">
      <c r="A33" s="117" t="s">
        <v>1401</v>
      </c>
      <c r="B33" s="105"/>
      <c r="C33" s="105"/>
      <c r="D33" s="131"/>
    </row>
    <row r="34" ht="36" customHeight="1" spans="1:4">
      <c r="A34" s="119" t="s">
        <v>1402</v>
      </c>
      <c r="B34" s="138">
        <v>35949</v>
      </c>
      <c r="C34" s="138">
        <v>37861</v>
      </c>
      <c r="D34" s="139">
        <v>0.053</v>
      </c>
    </row>
  </sheetData>
  <autoFilter ref="A3:D34">
    <extLst/>
  </autoFilter>
  <mergeCells count="1">
    <mergeCell ref="A1:D1"/>
  </mergeCells>
  <printOptions horizontalCentered="1"/>
  <pageMargins left="0.393055555555556" right="0.393055555555556" top="0.747916666666667" bottom="0.747916666666667" header="0.313888888888889" footer="0.313888888888889"/>
  <pageSetup paperSize="9" scale="75" orientation="portrait"/>
  <headerFooter alignWithMargins="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3"/>
  <dimension ref="A1:D20"/>
  <sheetViews>
    <sheetView showZeros="0" view="pageBreakPreview" zoomScaleNormal="100" workbookViewId="0">
      <selection activeCell="C8" sqref="C8"/>
    </sheetView>
  </sheetViews>
  <sheetFormatPr defaultColWidth="9" defaultRowHeight="14.25" outlineLevelCol="3"/>
  <cols>
    <col min="1" max="1" width="50.75" style="94" customWidth="1"/>
    <col min="2" max="3" width="21.625" style="95" customWidth="1"/>
    <col min="4" max="4" width="21.625" style="94" customWidth="1"/>
    <col min="5" max="245" width="9" style="94"/>
    <col min="246" max="246" width="41.625" style="94" customWidth="1"/>
    <col min="247" max="248" width="14.5" style="94" customWidth="1"/>
    <col min="249" max="249" width="13.875" style="94" customWidth="1"/>
    <col min="250" max="252" width="9" style="94"/>
    <col min="253" max="254" width="10.5" style="94" customWidth="1"/>
    <col min="255" max="501" width="9" style="94"/>
    <col min="502" max="502" width="41.625" style="94" customWidth="1"/>
    <col min="503" max="504" width="14.5" style="94" customWidth="1"/>
    <col min="505" max="505" width="13.875" style="94" customWidth="1"/>
    <col min="506" max="508" width="9" style="94"/>
    <col min="509" max="510" width="10.5" style="94" customWidth="1"/>
    <col min="511" max="757" width="9" style="94"/>
    <col min="758" max="758" width="41.625" style="94" customWidth="1"/>
    <col min="759" max="760" width="14.5" style="94" customWidth="1"/>
    <col min="761" max="761" width="13.875" style="94" customWidth="1"/>
    <col min="762" max="764" width="9" style="94"/>
    <col min="765" max="766" width="10.5" style="94" customWidth="1"/>
    <col min="767" max="1013" width="9" style="94"/>
    <col min="1014" max="1014" width="41.625" style="94" customWidth="1"/>
    <col min="1015" max="1016" width="14.5" style="94" customWidth="1"/>
    <col min="1017" max="1017" width="13.875" style="94" customWidth="1"/>
    <col min="1018" max="1020" width="9" style="94"/>
    <col min="1021" max="1022" width="10.5" style="94" customWidth="1"/>
    <col min="1023" max="1269" width="9" style="94"/>
    <col min="1270" max="1270" width="41.625" style="94" customWidth="1"/>
    <col min="1271" max="1272" width="14.5" style="94" customWidth="1"/>
    <col min="1273" max="1273" width="13.875" style="94" customWidth="1"/>
    <col min="1274" max="1276" width="9" style="94"/>
    <col min="1277" max="1278" width="10.5" style="94" customWidth="1"/>
    <col min="1279" max="1525" width="9" style="94"/>
    <col min="1526" max="1526" width="41.625" style="94" customWidth="1"/>
    <col min="1527" max="1528" width="14.5" style="94" customWidth="1"/>
    <col min="1529" max="1529" width="13.875" style="94" customWidth="1"/>
    <col min="1530" max="1532" width="9" style="94"/>
    <col min="1533" max="1534" width="10.5" style="94" customWidth="1"/>
    <col min="1535" max="1781" width="9" style="94"/>
    <col min="1782" max="1782" width="41.625" style="94" customWidth="1"/>
    <col min="1783" max="1784" width="14.5" style="94" customWidth="1"/>
    <col min="1785" max="1785" width="13.875" style="94" customWidth="1"/>
    <col min="1786" max="1788" width="9" style="94"/>
    <col min="1789" max="1790" width="10.5" style="94" customWidth="1"/>
    <col min="1791" max="2037" width="9" style="94"/>
    <col min="2038" max="2038" width="41.625" style="94" customWidth="1"/>
    <col min="2039" max="2040" width="14.5" style="94" customWidth="1"/>
    <col min="2041" max="2041" width="13.875" style="94" customWidth="1"/>
    <col min="2042" max="2044" width="9" style="94"/>
    <col min="2045" max="2046" width="10.5" style="94" customWidth="1"/>
    <col min="2047" max="2293" width="9" style="94"/>
    <col min="2294" max="2294" width="41.625" style="94" customWidth="1"/>
    <col min="2295" max="2296" width="14.5" style="94" customWidth="1"/>
    <col min="2297" max="2297" width="13.875" style="94" customWidth="1"/>
    <col min="2298" max="2300" width="9" style="94"/>
    <col min="2301" max="2302" width="10.5" style="94" customWidth="1"/>
    <col min="2303" max="2549" width="9" style="94"/>
    <col min="2550" max="2550" width="41.625" style="94" customWidth="1"/>
    <col min="2551" max="2552" width="14.5" style="94" customWidth="1"/>
    <col min="2553" max="2553" width="13.875" style="94" customWidth="1"/>
    <col min="2554" max="2556" width="9" style="94"/>
    <col min="2557" max="2558" width="10.5" style="94" customWidth="1"/>
    <col min="2559" max="2805" width="9" style="94"/>
    <col min="2806" max="2806" width="41.625" style="94" customWidth="1"/>
    <col min="2807" max="2808" width="14.5" style="94" customWidth="1"/>
    <col min="2809" max="2809" width="13.875" style="94" customWidth="1"/>
    <col min="2810" max="2812" width="9" style="94"/>
    <col min="2813" max="2814" width="10.5" style="94" customWidth="1"/>
    <col min="2815" max="3061" width="9" style="94"/>
    <col min="3062" max="3062" width="41.625" style="94" customWidth="1"/>
    <col min="3063" max="3064" width="14.5" style="94" customWidth="1"/>
    <col min="3065" max="3065" width="13.875" style="94" customWidth="1"/>
    <col min="3066" max="3068" width="9" style="94"/>
    <col min="3069" max="3070" width="10.5" style="94" customWidth="1"/>
    <col min="3071" max="3317" width="9" style="94"/>
    <col min="3318" max="3318" width="41.625" style="94" customWidth="1"/>
    <col min="3319" max="3320" width="14.5" style="94" customWidth="1"/>
    <col min="3321" max="3321" width="13.875" style="94" customWidth="1"/>
    <col min="3322" max="3324" width="9" style="94"/>
    <col min="3325" max="3326" width="10.5" style="94" customWidth="1"/>
    <col min="3327" max="3573" width="9" style="94"/>
    <col min="3574" max="3574" width="41.625" style="94" customWidth="1"/>
    <col min="3575" max="3576" width="14.5" style="94" customWidth="1"/>
    <col min="3577" max="3577" width="13.875" style="94" customWidth="1"/>
    <col min="3578" max="3580" width="9" style="94"/>
    <col min="3581" max="3582" width="10.5" style="94" customWidth="1"/>
    <col min="3583" max="3829" width="9" style="94"/>
    <col min="3830" max="3830" width="41.625" style="94" customWidth="1"/>
    <col min="3831" max="3832" width="14.5" style="94" customWidth="1"/>
    <col min="3833" max="3833" width="13.875" style="94" customWidth="1"/>
    <col min="3834" max="3836" width="9" style="94"/>
    <col min="3837" max="3838" width="10.5" style="94" customWidth="1"/>
    <col min="3839" max="4085" width="9" style="94"/>
    <col min="4086" max="4086" width="41.625" style="94" customWidth="1"/>
    <col min="4087" max="4088" width="14.5" style="94" customWidth="1"/>
    <col min="4089" max="4089" width="13.875" style="94" customWidth="1"/>
    <col min="4090" max="4092" width="9" style="94"/>
    <col min="4093" max="4094" width="10.5" style="94" customWidth="1"/>
    <col min="4095" max="4341" width="9" style="94"/>
    <col min="4342" max="4342" width="41.625" style="94" customWidth="1"/>
    <col min="4343" max="4344" width="14.5" style="94" customWidth="1"/>
    <col min="4345" max="4345" width="13.875" style="94" customWidth="1"/>
    <col min="4346" max="4348" width="9" style="94"/>
    <col min="4349" max="4350" width="10.5" style="94" customWidth="1"/>
    <col min="4351" max="4597" width="9" style="94"/>
    <col min="4598" max="4598" width="41.625" style="94" customWidth="1"/>
    <col min="4599" max="4600" width="14.5" style="94" customWidth="1"/>
    <col min="4601" max="4601" width="13.875" style="94" customWidth="1"/>
    <col min="4602" max="4604" width="9" style="94"/>
    <col min="4605" max="4606" width="10.5" style="94" customWidth="1"/>
    <col min="4607" max="4853" width="9" style="94"/>
    <col min="4854" max="4854" width="41.625" style="94" customWidth="1"/>
    <col min="4855" max="4856" width="14.5" style="94" customWidth="1"/>
    <col min="4857" max="4857" width="13.875" style="94" customWidth="1"/>
    <col min="4858" max="4860" width="9" style="94"/>
    <col min="4861" max="4862" width="10.5" style="94" customWidth="1"/>
    <col min="4863" max="5109" width="9" style="94"/>
    <col min="5110" max="5110" width="41.625" style="94" customWidth="1"/>
    <col min="5111" max="5112" width="14.5" style="94" customWidth="1"/>
    <col min="5113" max="5113" width="13.875" style="94" customWidth="1"/>
    <col min="5114" max="5116" width="9" style="94"/>
    <col min="5117" max="5118" width="10.5" style="94" customWidth="1"/>
    <col min="5119" max="5365" width="9" style="94"/>
    <col min="5366" max="5366" width="41.625" style="94" customWidth="1"/>
    <col min="5367" max="5368" width="14.5" style="94" customWidth="1"/>
    <col min="5369" max="5369" width="13.875" style="94" customWidth="1"/>
    <col min="5370" max="5372" width="9" style="94"/>
    <col min="5373" max="5374" width="10.5" style="94" customWidth="1"/>
    <col min="5375" max="5621" width="9" style="94"/>
    <col min="5622" max="5622" width="41.625" style="94" customWidth="1"/>
    <col min="5623" max="5624" width="14.5" style="94" customWidth="1"/>
    <col min="5625" max="5625" width="13.875" style="94" customWidth="1"/>
    <col min="5626" max="5628" width="9" style="94"/>
    <col min="5629" max="5630" width="10.5" style="94" customWidth="1"/>
    <col min="5631" max="5877" width="9" style="94"/>
    <col min="5878" max="5878" width="41.625" style="94" customWidth="1"/>
    <col min="5879" max="5880" width="14.5" style="94" customWidth="1"/>
    <col min="5881" max="5881" width="13.875" style="94" customWidth="1"/>
    <col min="5882" max="5884" width="9" style="94"/>
    <col min="5885" max="5886" width="10.5" style="94" customWidth="1"/>
    <col min="5887" max="6133" width="9" style="94"/>
    <col min="6134" max="6134" width="41.625" style="94" customWidth="1"/>
    <col min="6135" max="6136" width="14.5" style="94" customWidth="1"/>
    <col min="6137" max="6137" width="13.875" style="94" customWidth="1"/>
    <col min="6138" max="6140" width="9" style="94"/>
    <col min="6141" max="6142" width="10.5" style="94" customWidth="1"/>
    <col min="6143" max="6389" width="9" style="94"/>
    <col min="6390" max="6390" width="41.625" style="94" customWidth="1"/>
    <col min="6391" max="6392" width="14.5" style="94" customWidth="1"/>
    <col min="6393" max="6393" width="13.875" style="94" customWidth="1"/>
    <col min="6394" max="6396" width="9" style="94"/>
    <col min="6397" max="6398" width="10.5" style="94" customWidth="1"/>
    <col min="6399" max="6645" width="9" style="94"/>
    <col min="6646" max="6646" width="41.625" style="94" customWidth="1"/>
    <col min="6647" max="6648" width="14.5" style="94" customWidth="1"/>
    <col min="6649" max="6649" width="13.875" style="94" customWidth="1"/>
    <col min="6650" max="6652" width="9" style="94"/>
    <col min="6653" max="6654" width="10.5" style="94" customWidth="1"/>
    <col min="6655" max="6901" width="9" style="94"/>
    <col min="6902" max="6902" width="41.625" style="94" customWidth="1"/>
    <col min="6903" max="6904" width="14.5" style="94" customWidth="1"/>
    <col min="6905" max="6905" width="13.875" style="94" customWidth="1"/>
    <col min="6906" max="6908" width="9" style="94"/>
    <col min="6909" max="6910" width="10.5" style="94" customWidth="1"/>
    <col min="6911" max="7157" width="9" style="94"/>
    <col min="7158" max="7158" width="41.625" style="94" customWidth="1"/>
    <col min="7159" max="7160" width="14.5" style="94" customWidth="1"/>
    <col min="7161" max="7161" width="13.875" style="94" customWidth="1"/>
    <col min="7162" max="7164" width="9" style="94"/>
    <col min="7165" max="7166" width="10.5" style="94" customWidth="1"/>
    <col min="7167" max="7413" width="9" style="94"/>
    <col min="7414" max="7414" width="41.625" style="94" customWidth="1"/>
    <col min="7415" max="7416" width="14.5" style="94" customWidth="1"/>
    <col min="7417" max="7417" width="13.875" style="94" customWidth="1"/>
    <col min="7418" max="7420" width="9" style="94"/>
    <col min="7421" max="7422" width="10.5" style="94" customWidth="1"/>
    <col min="7423" max="7669" width="9" style="94"/>
    <col min="7670" max="7670" width="41.625" style="94" customWidth="1"/>
    <col min="7671" max="7672" width="14.5" style="94" customWidth="1"/>
    <col min="7673" max="7673" width="13.875" style="94" customWidth="1"/>
    <col min="7674" max="7676" width="9" style="94"/>
    <col min="7677" max="7678" width="10.5" style="94" customWidth="1"/>
    <col min="7679" max="7925" width="9" style="94"/>
    <col min="7926" max="7926" width="41.625" style="94" customWidth="1"/>
    <col min="7927" max="7928" width="14.5" style="94" customWidth="1"/>
    <col min="7929" max="7929" width="13.875" style="94" customWidth="1"/>
    <col min="7930" max="7932" width="9" style="94"/>
    <col min="7933" max="7934" width="10.5" style="94" customWidth="1"/>
    <col min="7935" max="8181" width="9" style="94"/>
    <col min="8182" max="8182" width="41.625" style="94" customWidth="1"/>
    <col min="8183" max="8184" width="14.5" style="94" customWidth="1"/>
    <col min="8185" max="8185" width="13.875" style="94" customWidth="1"/>
    <col min="8186" max="8188" width="9" style="94"/>
    <col min="8189" max="8190" width="10.5" style="94" customWidth="1"/>
    <col min="8191" max="8437" width="9" style="94"/>
    <col min="8438" max="8438" width="41.625" style="94" customWidth="1"/>
    <col min="8439" max="8440" width="14.5" style="94" customWidth="1"/>
    <col min="8441" max="8441" width="13.875" style="94" customWidth="1"/>
    <col min="8442" max="8444" width="9" style="94"/>
    <col min="8445" max="8446" width="10.5" style="94" customWidth="1"/>
    <col min="8447" max="8693" width="9" style="94"/>
    <col min="8694" max="8694" width="41.625" style="94" customWidth="1"/>
    <col min="8695" max="8696" width="14.5" style="94" customWidth="1"/>
    <col min="8697" max="8697" width="13.875" style="94" customWidth="1"/>
    <col min="8698" max="8700" width="9" style="94"/>
    <col min="8701" max="8702" width="10.5" style="94" customWidth="1"/>
    <col min="8703" max="8949" width="9" style="94"/>
    <col min="8950" max="8950" width="41.625" style="94" customWidth="1"/>
    <col min="8951" max="8952" width="14.5" style="94" customWidth="1"/>
    <col min="8953" max="8953" width="13.875" style="94" customWidth="1"/>
    <col min="8954" max="8956" width="9" style="94"/>
    <col min="8957" max="8958" width="10.5" style="94" customWidth="1"/>
    <col min="8959" max="9205" width="9" style="94"/>
    <col min="9206" max="9206" width="41.625" style="94" customWidth="1"/>
    <col min="9207" max="9208" width="14.5" style="94" customWidth="1"/>
    <col min="9209" max="9209" width="13.875" style="94" customWidth="1"/>
    <col min="9210" max="9212" width="9" style="94"/>
    <col min="9213" max="9214" width="10.5" style="94" customWidth="1"/>
    <col min="9215" max="9461" width="9" style="94"/>
    <col min="9462" max="9462" width="41.625" style="94" customWidth="1"/>
    <col min="9463" max="9464" width="14.5" style="94" customWidth="1"/>
    <col min="9465" max="9465" width="13.875" style="94" customWidth="1"/>
    <col min="9466" max="9468" width="9" style="94"/>
    <col min="9469" max="9470" width="10.5" style="94" customWidth="1"/>
    <col min="9471" max="9717" width="9" style="94"/>
    <col min="9718" max="9718" width="41.625" style="94" customWidth="1"/>
    <col min="9719" max="9720" width="14.5" style="94" customWidth="1"/>
    <col min="9721" max="9721" width="13.875" style="94" customWidth="1"/>
    <col min="9722" max="9724" width="9" style="94"/>
    <col min="9725" max="9726" width="10.5" style="94" customWidth="1"/>
    <col min="9727" max="9973" width="9" style="94"/>
    <col min="9974" max="9974" width="41.625" style="94" customWidth="1"/>
    <col min="9975" max="9976" width="14.5" style="94" customWidth="1"/>
    <col min="9977" max="9977" width="13.875" style="94" customWidth="1"/>
    <col min="9978" max="9980" width="9" style="94"/>
    <col min="9981" max="9982" width="10.5" style="94" customWidth="1"/>
    <col min="9983" max="10229" width="9" style="94"/>
    <col min="10230" max="10230" width="41.625" style="94" customWidth="1"/>
    <col min="10231" max="10232" width="14.5" style="94" customWidth="1"/>
    <col min="10233" max="10233" width="13.875" style="94" customWidth="1"/>
    <col min="10234" max="10236" width="9" style="94"/>
    <col min="10237" max="10238" width="10.5" style="94" customWidth="1"/>
    <col min="10239" max="10485" width="9" style="94"/>
    <col min="10486" max="10486" width="41.625" style="94" customWidth="1"/>
    <col min="10487" max="10488" width="14.5" style="94" customWidth="1"/>
    <col min="10489" max="10489" width="13.875" style="94" customWidth="1"/>
    <col min="10490" max="10492" width="9" style="94"/>
    <col min="10493" max="10494" width="10.5" style="94" customWidth="1"/>
    <col min="10495" max="10741" width="9" style="94"/>
    <col min="10742" max="10742" width="41.625" style="94" customWidth="1"/>
    <col min="10743" max="10744" width="14.5" style="94" customWidth="1"/>
    <col min="10745" max="10745" width="13.875" style="94" customWidth="1"/>
    <col min="10746" max="10748" width="9" style="94"/>
    <col min="10749" max="10750" width="10.5" style="94" customWidth="1"/>
    <col min="10751" max="10997" width="9" style="94"/>
    <col min="10998" max="10998" width="41.625" style="94" customWidth="1"/>
    <col min="10999" max="11000" width="14.5" style="94" customWidth="1"/>
    <col min="11001" max="11001" width="13.875" style="94" customWidth="1"/>
    <col min="11002" max="11004" width="9" style="94"/>
    <col min="11005" max="11006" width="10.5" style="94" customWidth="1"/>
    <col min="11007" max="11253" width="9" style="94"/>
    <col min="11254" max="11254" width="41.625" style="94" customWidth="1"/>
    <col min="11255" max="11256" width="14.5" style="94" customWidth="1"/>
    <col min="11257" max="11257" width="13.875" style="94" customWidth="1"/>
    <col min="11258" max="11260" width="9" style="94"/>
    <col min="11261" max="11262" width="10.5" style="94" customWidth="1"/>
    <col min="11263" max="11509" width="9" style="94"/>
    <col min="11510" max="11510" width="41.625" style="94" customWidth="1"/>
    <col min="11511" max="11512" width="14.5" style="94" customWidth="1"/>
    <col min="11513" max="11513" width="13.875" style="94" customWidth="1"/>
    <col min="11514" max="11516" width="9" style="94"/>
    <col min="11517" max="11518" width="10.5" style="94" customWidth="1"/>
    <col min="11519" max="11765" width="9" style="94"/>
    <col min="11766" max="11766" width="41.625" style="94" customWidth="1"/>
    <col min="11767" max="11768" width="14.5" style="94" customWidth="1"/>
    <col min="11769" max="11769" width="13.875" style="94" customWidth="1"/>
    <col min="11770" max="11772" width="9" style="94"/>
    <col min="11773" max="11774" width="10.5" style="94" customWidth="1"/>
    <col min="11775" max="12021" width="9" style="94"/>
    <col min="12022" max="12022" width="41.625" style="94" customWidth="1"/>
    <col min="12023" max="12024" width="14.5" style="94" customWidth="1"/>
    <col min="12025" max="12025" width="13.875" style="94" customWidth="1"/>
    <col min="12026" max="12028" width="9" style="94"/>
    <col min="12029" max="12030" width="10.5" style="94" customWidth="1"/>
    <col min="12031" max="12277" width="9" style="94"/>
    <col min="12278" max="12278" width="41.625" style="94" customWidth="1"/>
    <col min="12279" max="12280" width="14.5" style="94" customWidth="1"/>
    <col min="12281" max="12281" width="13.875" style="94" customWidth="1"/>
    <col min="12282" max="12284" width="9" style="94"/>
    <col min="12285" max="12286" width="10.5" style="94" customWidth="1"/>
    <col min="12287" max="12533" width="9" style="94"/>
    <col min="12534" max="12534" width="41.625" style="94" customWidth="1"/>
    <col min="12535" max="12536" width="14.5" style="94" customWidth="1"/>
    <col min="12537" max="12537" width="13.875" style="94" customWidth="1"/>
    <col min="12538" max="12540" width="9" style="94"/>
    <col min="12541" max="12542" width="10.5" style="94" customWidth="1"/>
    <col min="12543" max="12789" width="9" style="94"/>
    <col min="12790" max="12790" width="41.625" style="94" customWidth="1"/>
    <col min="12791" max="12792" width="14.5" style="94" customWidth="1"/>
    <col min="12793" max="12793" width="13.875" style="94" customWidth="1"/>
    <col min="12794" max="12796" width="9" style="94"/>
    <col min="12797" max="12798" width="10.5" style="94" customWidth="1"/>
    <col min="12799" max="13045" width="9" style="94"/>
    <col min="13046" max="13046" width="41.625" style="94" customWidth="1"/>
    <col min="13047" max="13048" width="14.5" style="94" customWidth="1"/>
    <col min="13049" max="13049" width="13.875" style="94" customWidth="1"/>
    <col min="13050" max="13052" width="9" style="94"/>
    <col min="13053" max="13054" width="10.5" style="94" customWidth="1"/>
    <col min="13055" max="13301" width="9" style="94"/>
    <col min="13302" max="13302" width="41.625" style="94" customWidth="1"/>
    <col min="13303" max="13304" width="14.5" style="94" customWidth="1"/>
    <col min="13305" max="13305" width="13.875" style="94" customWidth="1"/>
    <col min="13306" max="13308" width="9" style="94"/>
    <col min="13309" max="13310" width="10.5" style="94" customWidth="1"/>
    <col min="13311" max="13557" width="9" style="94"/>
    <col min="13558" max="13558" width="41.625" style="94" customWidth="1"/>
    <col min="13559" max="13560" width="14.5" style="94" customWidth="1"/>
    <col min="13561" max="13561" width="13.875" style="94" customWidth="1"/>
    <col min="13562" max="13564" width="9" style="94"/>
    <col min="13565" max="13566" width="10.5" style="94" customWidth="1"/>
    <col min="13567" max="13813" width="9" style="94"/>
    <col min="13814" max="13814" width="41.625" style="94" customWidth="1"/>
    <col min="13815" max="13816" width="14.5" style="94" customWidth="1"/>
    <col min="13817" max="13817" width="13.875" style="94" customWidth="1"/>
    <col min="13818" max="13820" width="9" style="94"/>
    <col min="13821" max="13822" width="10.5" style="94" customWidth="1"/>
    <col min="13823" max="14069" width="9" style="94"/>
    <col min="14070" max="14070" width="41.625" style="94" customWidth="1"/>
    <col min="14071" max="14072" width="14.5" style="94" customWidth="1"/>
    <col min="14073" max="14073" width="13.875" style="94" customWidth="1"/>
    <col min="14074" max="14076" width="9" style="94"/>
    <col min="14077" max="14078" width="10.5" style="94" customWidth="1"/>
    <col min="14079" max="14325" width="9" style="94"/>
    <col min="14326" max="14326" width="41.625" style="94" customWidth="1"/>
    <col min="14327" max="14328" width="14.5" style="94" customWidth="1"/>
    <col min="14329" max="14329" width="13.875" style="94" customWidth="1"/>
    <col min="14330" max="14332" width="9" style="94"/>
    <col min="14333" max="14334" width="10.5" style="94" customWidth="1"/>
    <col min="14335" max="14581" width="9" style="94"/>
    <col min="14582" max="14582" width="41.625" style="94" customWidth="1"/>
    <col min="14583" max="14584" width="14.5" style="94" customWidth="1"/>
    <col min="14585" max="14585" width="13.875" style="94" customWidth="1"/>
    <col min="14586" max="14588" width="9" style="94"/>
    <col min="14589" max="14590" width="10.5" style="94" customWidth="1"/>
    <col min="14591" max="14837" width="9" style="94"/>
    <col min="14838" max="14838" width="41.625" style="94" customWidth="1"/>
    <col min="14839" max="14840" width="14.5" style="94" customWidth="1"/>
    <col min="14841" max="14841" width="13.875" style="94" customWidth="1"/>
    <col min="14842" max="14844" width="9" style="94"/>
    <col min="14845" max="14846" width="10.5" style="94" customWidth="1"/>
    <col min="14847" max="15093" width="9" style="94"/>
    <col min="15094" max="15094" width="41.625" style="94" customWidth="1"/>
    <col min="15095" max="15096" width="14.5" style="94" customWidth="1"/>
    <col min="15097" max="15097" width="13.875" style="94" customWidth="1"/>
    <col min="15098" max="15100" width="9" style="94"/>
    <col min="15101" max="15102" width="10.5" style="94" customWidth="1"/>
    <col min="15103" max="15349" width="9" style="94"/>
    <col min="15350" max="15350" width="41.625" style="94" customWidth="1"/>
    <col min="15351" max="15352" width="14.5" style="94" customWidth="1"/>
    <col min="15353" max="15353" width="13.875" style="94" customWidth="1"/>
    <col min="15354" max="15356" width="9" style="94"/>
    <col min="15357" max="15358" width="10.5" style="94" customWidth="1"/>
    <col min="15359" max="15605" width="9" style="94"/>
    <col min="15606" max="15606" width="41.625" style="94" customWidth="1"/>
    <col min="15607" max="15608" width="14.5" style="94" customWidth="1"/>
    <col min="15609" max="15609" width="13.875" style="94" customWidth="1"/>
    <col min="15610" max="15612" width="9" style="94"/>
    <col min="15613" max="15614" width="10.5" style="94" customWidth="1"/>
    <col min="15615" max="15861" width="9" style="94"/>
    <col min="15862" max="15862" width="41.625" style="94" customWidth="1"/>
    <col min="15863" max="15864" width="14.5" style="94" customWidth="1"/>
    <col min="15865" max="15865" width="13.875" style="94" customWidth="1"/>
    <col min="15866" max="15868" width="9" style="94"/>
    <col min="15869" max="15870" width="10.5" style="94" customWidth="1"/>
    <col min="15871" max="16117" width="9" style="94"/>
    <col min="16118" max="16118" width="41.625" style="94" customWidth="1"/>
    <col min="16119" max="16120" width="14.5" style="94" customWidth="1"/>
    <col min="16121" max="16121" width="13.875" style="94" customWidth="1"/>
    <col min="16122" max="16124" width="9" style="94"/>
    <col min="16125" max="16126" width="10.5" style="94" customWidth="1"/>
    <col min="16127" max="16384" width="9" style="94"/>
  </cols>
  <sheetData>
    <row r="1" ht="45" customHeight="1" spans="1:4">
      <c r="A1" s="89" t="s">
        <v>1421</v>
      </c>
      <c r="B1" s="96"/>
      <c r="C1" s="96"/>
      <c r="D1" s="89"/>
    </row>
    <row r="2" ht="20.1" customHeight="1" spans="1:4">
      <c r="A2" s="97"/>
      <c r="B2" s="98"/>
      <c r="C2" s="99"/>
      <c r="D2" s="100" t="s">
        <v>1294</v>
      </c>
    </row>
    <row r="3" ht="45" customHeight="1" spans="1:4">
      <c r="A3" s="101" t="s">
        <v>1135</v>
      </c>
      <c r="B3" s="102" t="s">
        <v>1383</v>
      </c>
      <c r="C3" s="103" t="s">
        <v>39</v>
      </c>
      <c r="D3" s="103" t="s">
        <v>1384</v>
      </c>
    </row>
    <row r="4" ht="36" customHeight="1" spans="1:4">
      <c r="A4" s="104" t="s">
        <v>1405</v>
      </c>
      <c r="B4" s="105">
        <v>13421</v>
      </c>
      <c r="C4" s="105">
        <v>22339.9</v>
      </c>
      <c r="D4" s="106">
        <v>0.665</v>
      </c>
    </row>
    <row r="5" ht="36" customHeight="1" spans="1:4">
      <c r="A5" s="107" t="s">
        <v>1406</v>
      </c>
      <c r="B5" s="108">
        <v>13331</v>
      </c>
      <c r="C5" s="108">
        <v>15132</v>
      </c>
      <c r="D5" s="109"/>
    </row>
    <row r="6" ht="36" customHeight="1" spans="1:4">
      <c r="A6" s="104" t="s">
        <v>1407</v>
      </c>
      <c r="B6" s="105">
        <v>13854</v>
      </c>
      <c r="C6" s="105">
        <v>15063</v>
      </c>
      <c r="D6" s="106">
        <v>0.087</v>
      </c>
    </row>
    <row r="7" ht="36" customHeight="1" spans="1:4">
      <c r="A7" s="107" t="s">
        <v>1406</v>
      </c>
      <c r="B7" s="110">
        <v>13854</v>
      </c>
      <c r="C7" s="110">
        <v>15034</v>
      </c>
      <c r="D7" s="109"/>
    </row>
    <row r="8" ht="36" customHeight="1" spans="1:4">
      <c r="A8" s="104" t="s">
        <v>1409</v>
      </c>
      <c r="B8" s="111"/>
      <c r="C8" s="111"/>
      <c r="D8" s="106"/>
    </row>
    <row r="9" ht="36" customHeight="1" spans="1:4">
      <c r="A9" s="107" t="s">
        <v>1406</v>
      </c>
      <c r="B9" s="110"/>
      <c r="C9" s="112"/>
      <c r="D9" s="109"/>
    </row>
    <row r="10" ht="36" customHeight="1" spans="1:4">
      <c r="A10" s="104" t="s">
        <v>1410</v>
      </c>
      <c r="B10" s="111"/>
      <c r="C10" s="111"/>
      <c r="D10" s="106"/>
    </row>
    <row r="11" ht="36" customHeight="1" spans="1:4">
      <c r="A11" s="107" t="s">
        <v>1406</v>
      </c>
      <c r="B11" s="112"/>
      <c r="C11" s="112"/>
      <c r="D11" s="109"/>
    </row>
    <row r="12" ht="36" customHeight="1" spans="1:4">
      <c r="A12" s="104" t="s">
        <v>1412</v>
      </c>
      <c r="B12" s="111"/>
      <c r="C12" s="111"/>
      <c r="D12" s="106"/>
    </row>
    <row r="13" ht="36" customHeight="1" spans="1:4">
      <c r="A13" s="107" t="s">
        <v>1406</v>
      </c>
      <c r="B13" s="112"/>
      <c r="C13" s="112"/>
      <c r="D13" s="109"/>
    </row>
    <row r="14" ht="36" customHeight="1" spans="1:4">
      <c r="A14" s="104" t="s">
        <v>1413</v>
      </c>
      <c r="B14" s="112"/>
      <c r="C14" s="111"/>
      <c r="D14" s="113"/>
    </row>
    <row r="15" ht="36" customHeight="1" spans="1:4">
      <c r="A15" s="107" t="s">
        <v>1406</v>
      </c>
      <c r="B15" s="112"/>
      <c r="C15" s="112"/>
      <c r="D15" s="113"/>
    </row>
    <row r="16" ht="36" customHeight="1" spans="1:4">
      <c r="A16" s="114" t="s">
        <v>1414</v>
      </c>
      <c r="B16" s="115">
        <v>27275</v>
      </c>
      <c r="C16" s="115">
        <v>37403</v>
      </c>
      <c r="D16" s="106">
        <v>0.358</v>
      </c>
    </row>
    <row r="17" ht="36" customHeight="1" spans="1:4">
      <c r="A17" s="107" t="s">
        <v>1415</v>
      </c>
      <c r="B17" s="116"/>
      <c r="C17" s="116"/>
      <c r="D17" s="109"/>
    </row>
    <row r="18" ht="36" customHeight="1" spans="1:4">
      <c r="A18" s="117" t="s">
        <v>1422</v>
      </c>
      <c r="B18" s="118"/>
      <c r="C18" s="116"/>
      <c r="D18" s="106"/>
    </row>
    <row r="19" ht="36" customHeight="1" spans="1:4">
      <c r="A19" s="117" t="s">
        <v>1417</v>
      </c>
      <c r="B19" s="116"/>
      <c r="C19" s="116"/>
      <c r="D19" s="106"/>
    </row>
    <row r="20" ht="36" customHeight="1" spans="1:4">
      <c r="A20" s="119" t="s">
        <v>1418</v>
      </c>
      <c r="B20" s="115">
        <v>27275</v>
      </c>
      <c r="C20" s="115">
        <v>37403</v>
      </c>
      <c r="D20" s="106">
        <v>0.358</v>
      </c>
    </row>
  </sheetData>
  <autoFilter ref="A3:D20">
    <extLst/>
  </autoFilter>
  <mergeCells count="1">
    <mergeCell ref="A1:D1"/>
  </mergeCells>
  <conditionalFormatting sqref="D16">
    <cfRule type="cellIs" dxfId="3" priority="1" stopIfTrue="1" operator="lessThanOrEqual">
      <formula>-1</formula>
    </cfRule>
  </conditionalFormatting>
  <conditionalFormatting sqref="D12:D13">
    <cfRule type="cellIs" dxfId="5" priority="3" stopIfTrue="1" operator="lessThan">
      <formula>0</formula>
    </cfRule>
  </conditionalFormatting>
  <conditionalFormatting sqref="E4:G13 E16:G20 D21:G21">
    <cfRule type="cellIs" dxfId="3" priority="6" stopIfTrue="1" operator="lessThanOrEqual">
      <formula>-1</formula>
    </cfRule>
  </conditionalFormatting>
  <conditionalFormatting sqref="D4:D13 D17:D20">
    <cfRule type="cellIs" dxfId="3" priority="2" stopIfTrue="1" operator="lessThanOrEqual">
      <formula>-1</formula>
    </cfRule>
  </conditionalFormatting>
  <conditionalFormatting sqref="E12:G13">
    <cfRule type="cellIs" dxfId="5" priority="11" stopIfTrue="1" operator="lessThan">
      <formula>0</formula>
    </cfRule>
    <cfRule type="cellIs" dxfId="5" priority="7" stopIfTrue="1" operator="lessThan">
      <formula>0</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6">
    <pageSetUpPr fitToPage="1"/>
  </sheetPr>
  <dimension ref="A1:G33"/>
  <sheetViews>
    <sheetView topLeftCell="A20" workbookViewId="0">
      <selection activeCell="C27" sqref="C27"/>
    </sheetView>
  </sheetViews>
  <sheetFormatPr defaultColWidth="10" defaultRowHeight="13.5" outlineLevelCol="6"/>
  <cols>
    <col min="1" max="1" width="24.625" style="46" customWidth="1"/>
    <col min="2" max="7" width="15.625" style="46" customWidth="1"/>
    <col min="8" max="8" width="9.75" style="46" customWidth="1"/>
    <col min="9" max="16384" width="10" style="46"/>
  </cols>
  <sheetData>
    <row r="1" ht="30" customHeight="1" spans="1:1">
      <c r="A1" s="73"/>
    </row>
    <row r="2" ht="28.7" customHeight="1" spans="1:7">
      <c r="A2" s="89" t="s">
        <v>1423</v>
      </c>
      <c r="B2" s="89"/>
      <c r="C2" s="89"/>
      <c r="D2" s="89"/>
      <c r="E2" s="89"/>
      <c r="F2" s="89"/>
      <c r="G2" s="89"/>
    </row>
    <row r="3" ht="23.1" customHeight="1" spans="1:7">
      <c r="A3" s="78"/>
      <c r="B3" s="78"/>
      <c r="F3" s="79" t="s">
        <v>1424</v>
      </c>
      <c r="G3" s="79"/>
    </row>
    <row r="4" ht="30" customHeight="1" spans="1:7">
      <c r="A4" s="83" t="s">
        <v>1425</v>
      </c>
      <c r="B4" s="83" t="s">
        <v>1426</v>
      </c>
      <c r="C4" s="83"/>
      <c r="D4" s="83"/>
      <c r="E4" s="83" t="s">
        <v>1427</v>
      </c>
      <c r="F4" s="83"/>
      <c r="G4" s="83"/>
    </row>
    <row r="5" ht="30" customHeight="1" spans="1:7">
      <c r="A5" s="83"/>
      <c r="B5" s="90"/>
      <c r="C5" s="83" t="s">
        <v>1428</v>
      </c>
      <c r="D5" s="83" t="s">
        <v>1429</v>
      </c>
      <c r="E5" s="90"/>
      <c r="F5" s="83" t="s">
        <v>1428</v>
      </c>
      <c r="G5" s="83" t="s">
        <v>1429</v>
      </c>
    </row>
    <row r="6" ht="30" customHeight="1" spans="1:7">
      <c r="A6" s="83" t="s">
        <v>1430</v>
      </c>
      <c r="B6" s="83" t="s">
        <v>1431</v>
      </c>
      <c r="C6" s="83" t="s">
        <v>1432</v>
      </c>
      <c r="D6" s="83" t="s">
        <v>1433</v>
      </c>
      <c r="E6" s="83" t="s">
        <v>1434</v>
      </c>
      <c r="F6" s="83" t="s">
        <v>1435</v>
      </c>
      <c r="G6" s="83" t="s">
        <v>1436</v>
      </c>
    </row>
    <row r="7" ht="30" customHeight="1" spans="1:7">
      <c r="A7" s="86" t="s">
        <v>1437</v>
      </c>
      <c r="B7" s="90"/>
      <c r="C7" s="90"/>
      <c r="D7" s="90"/>
      <c r="E7" s="90"/>
      <c r="F7" s="90"/>
      <c r="G7" s="90"/>
    </row>
    <row r="8" ht="30" customHeight="1" spans="1:7">
      <c r="A8" s="86" t="s">
        <v>1438</v>
      </c>
      <c r="B8" s="90"/>
      <c r="C8" s="90"/>
      <c r="D8" s="90"/>
      <c r="E8" s="90"/>
      <c r="F8" s="90"/>
      <c r="G8" s="90"/>
    </row>
    <row r="9" ht="44.1" customHeight="1" spans="1:7">
      <c r="A9" s="91" t="s">
        <v>1439</v>
      </c>
      <c r="B9" s="90"/>
      <c r="C9" s="90"/>
      <c r="D9" s="90"/>
      <c r="E9" s="90"/>
      <c r="F9" s="90"/>
      <c r="G9" s="90"/>
    </row>
    <row r="10" ht="30" customHeight="1" spans="1:7">
      <c r="A10" s="91" t="s">
        <v>1440</v>
      </c>
      <c r="B10" s="90"/>
      <c r="C10" s="90"/>
      <c r="D10" s="90"/>
      <c r="E10" s="90"/>
      <c r="F10" s="90"/>
      <c r="G10" s="90"/>
    </row>
    <row r="11" ht="30" customHeight="1" spans="1:7">
      <c r="A11" s="91" t="s">
        <v>1441</v>
      </c>
      <c r="B11" s="90"/>
      <c r="C11" s="90"/>
      <c r="D11" s="90"/>
      <c r="E11" s="90"/>
      <c r="F11" s="90"/>
      <c r="G11" s="90"/>
    </row>
    <row r="12" ht="30" customHeight="1" spans="1:7">
      <c r="A12" s="91" t="s">
        <v>1137</v>
      </c>
      <c r="B12" s="90"/>
      <c r="C12" s="90"/>
      <c r="D12" s="90"/>
      <c r="E12" s="90"/>
      <c r="F12" s="90"/>
      <c r="G12" s="90"/>
    </row>
    <row r="13" s="45" customFormat="1" ht="24.95" customHeight="1" spans="1:7">
      <c r="A13" s="72" t="s">
        <v>1442</v>
      </c>
      <c r="B13" s="72"/>
      <c r="C13" s="72"/>
      <c r="D13" s="72"/>
      <c r="E13" s="72"/>
      <c r="F13" s="72"/>
      <c r="G13" s="72"/>
    </row>
    <row r="14" s="45" customFormat="1" ht="24.95" customHeight="1" spans="1:7">
      <c r="A14" s="72" t="s">
        <v>1443</v>
      </c>
      <c r="B14" s="72"/>
      <c r="C14" s="72"/>
      <c r="D14" s="72"/>
      <c r="E14" s="72"/>
      <c r="F14" s="72"/>
      <c r="G14" s="72"/>
    </row>
    <row r="15" ht="18" customHeight="1" spans="1:7">
      <c r="A15" s="73"/>
      <c r="B15" s="73"/>
      <c r="C15" s="73"/>
      <c r="D15" s="73"/>
      <c r="E15" s="73"/>
      <c r="F15" s="73"/>
      <c r="G15" s="73"/>
    </row>
    <row r="16" ht="18" customHeight="1" spans="1:7">
      <c r="A16" s="73"/>
      <c r="B16" s="73"/>
      <c r="C16" s="73"/>
      <c r="D16" s="73"/>
      <c r="E16" s="73"/>
      <c r="F16" s="73"/>
      <c r="G16" s="73"/>
    </row>
    <row r="17" ht="18" customHeight="1" spans="1:7">
      <c r="A17" s="73"/>
      <c r="B17" s="73"/>
      <c r="C17" s="73"/>
      <c r="D17" s="73"/>
      <c r="E17" s="73"/>
      <c r="F17" s="73"/>
      <c r="G17" s="73"/>
    </row>
    <row r="18" ht="18" customHeight="1" spans="1:7">
      <c r="A18" s="73"/>
      <c r="B18" s="73"/>
      <c r="C18" s="73"/>
      <c r="D18" s="73"/>
      <c r="E18" s="73"/>
      <c r="F18" s="73"/>
      <c r="G18" s="73"/>
    </row>
    <row r="19" ht="14.1" customHeight="1" spans="1:7">
      <c r="A19" s="73"/>
      <c r="B19" s="73"/>
      <c r="C19" s="73"/>
      <c r="D19" s="73"/>
      <c r="E19" s="73"/>
      <c r="F19" s="73"/>
      <c r="G19" s="73"/>
    </row>
    <row r="20" ht="33" customHeight="1" spans="1:7">
      <c r="A20" s="78"/>
      <c r="B20" s="78"/>
      <c r="C20" s="78"/>
      <c r="D20" s="78"/>
      <c r="E20" s="78"/>
      <c r="F20" s="78"/>
      <c r="G20" s="78"/>
    </row>
    <row r="21" ht="28.7" customHeight="1" spans="1:7">
      <c r="A21" s="89" t="s">
        <v>1444</v>
      </c>
      <c r="B21" s="89"/>
      <c r="C21" s="89"/>
      <c r="D21" s="89"/>
      <c r="E21" s="89"/>
      <c r="F21" s="89"/>
      <c r="G21" s="89"/>
    </row>
    <row r="22" ht="15.95" customHeight="1" spans="1:7">
      <c r="A22" s="92" t="s">
        <v>1445</v>
      </c>
      <c r="B22" s="92"/>
      <c r="C22" s="92"/>
      <c r="D22" s="92"/>
      <c r="E22" s="92"/>
      <c r="F22" s="92"/>
      <c r="G22" s="92"/>
    </row>
    <row r="23" ht="21" customHeight="1" spans="1:7">
      <c r="A23" s="78"/>
      <c r="B23" s="78"/>
      <c r="F23" s="79" t="s">
        <v>1424</v>
      </c>
      <c r="G23" s="79"/>
    </row>
    <row r="24" ht="30" customHeight="1" spans="1:7">
      <c r="A24" s="83" t="s">
        <v>1425</v>
      </c>
      <c r="B24" s="83" t="s">
        <v>1426</v>
      </c>
      <c r="C24" s="83"/>
      <c r="D24" s="83"/>
      <c r="E24" s="83" t="s">
        <v>1427</v>
      </c>
      <c r="F24" s="83"/>
      <c r="G24" s="83"/>
    </row>
    <row r="25" ht="30" customHeight="1" spans="1:7">
      <c r="A25" s="83"/>
      <c r="B25" s="90"/>
      <c r="C25" s="83" t="s">
        <v>1428</v>
      </c>
      <c r="D25" s="83" t="s">
        <v>1429</v>
      </c>
      <c r="E25" s="90"/>
      <c r="F25" s="83" t="s">
        <v>1428</v>
      </c>
      <c r="G25" s="83" t="s">
        <v>1429</v>
      </c>
    </row>
    <row r="26" ht="30" customHeight="1" spans="1:7">
      <c r="A26" s="83" t="s">
        <v>1430</v>
      </c>
      <c r="B26" s="83" t="s">
        <v>1431</v>
      </c>
      <c r="C26" s="83" t="s">
        <v>1432</v>
      </c>
      <c r="D26" s="83" t="s">
        <v>1433</v>
      </c>
      <c r="E26" s="83" t="s">
        <v>1434</v>
      </c>
      <c r="F26" s="83" t="s">
        <v>1435</v>
      </c>
      <c r="G26" s="83" t="s">
        <v>1436</v>
      </c>
    </row>
    <row r="27" ht="30" customHeight="1" spans="1:7">
      <c r="A27" s="84" t="s">
        <v>1446</v>
      </c>
      <c r="B27" s="93"/>
      <c r="C27" s="93"/>
      <c r="D27" s="93"/>
      <c r="E27" s="93"/>
      <c r="F27" s="93"/>
      <c r="G27" s="93"/>
    </row>
    <row r="28" ht="30" customHeight="1" spans="1:7">
      <c r="A28" s="84" t="s">
        <v>1447</v>
      </c>
      <c r="B28" s="93"/>
      <c r="C28" s="93"/>
      <c r="D28" s="93"/>
      <c r="E28" s="93"/>
      <c r="F28" s="93"/>
      <c r="G28" s="93"/>
    </row>
    <row r="29" ht="30" customHeight="1" spans="1:7">
      <c r="A29" s="84" t="s">
        <v>1448</v>
      </c>
      <c r="B29" s="93"/>
      <c r="C29" s="93"/>
      <c r="D29" s="93"/>
      <c r="E29" s="93"/>
      <c r="F29" s="93"/>
      <c r="G29" s="93"/>
    </row>
    <row r="30" ht="30" customHeight="1" spans="1:7">
      <c r="A30" s="84" t="s">
        <v>1449</v>
      </c>
      <c r="B30" s="93"/>
      <c r="C30" s="93"/>
      <c r="D30" s="93"/>
      <c r="E30" s="93"/>
      <c r="F30" s="93"/>
      <c r="G30" s="93"/>
    </row>
    <row r="31" ht="30" customHeight="1" spans="1:7">
      <c r="A31" s="91" t="s">
        <v>1450</v>
      </c>
      <c r="B31" s="93">
        <f>C31+D31</f>
        <v>76.68</v>
      </c>
      <c r="C31" s="93">
        <v>48.48</v>
      </c>
      <c r="D31" s="93">
        <v>28.2</v>
      </c>
      <c r="E31" s="93">
        <f>F31+G31</f>
        <v>67.8073</v>
      </c>
      <c r="F31" s="93">
        <v>45.3134</v>
      </c>
      <c r="G31" s="93">
        <v>22.4939</v>
      </c>
    </row>
    <row r="32" s="45" customFormat="1" ht="24.95" customHeight="1" spans="1:7">
      <c r="A32" s="88" t="s">
        <v>1442</v>
      </c>
      <c r="B32" s="88"/>
      <c r="C32" s="88"/>
      <c r="D32" s="88"/>
      <c r="E32" s="88"/>
      <c r="F32" s="88"/>
      <c r="G32" s="88"/>
    </row>
    <row r="33" s="45" customFormat="1" ht="24.95" customHeight="1" spans="1:7">
      <c r="A33" s="88" t="s">
        <v>1443</v>
      </c>
      <c r="B33" s="88"/>
      <c r="C33" s="88"/>
      <c r="D33" s="88"/>
      <c r="E33" s="88"/>
      <c r="F33" s="88"/>
      <c r="G33" s="88"/>
    </row>
  </sheetData>
  <mergeCells count="15">
    <mergeCell ref="A2:G2"/>
    <mergeCell ref="F3:G3"/>
    <mergeCell ref="B4:D4"/>
    <mergeCell ref="E4:G4"/>
    <mergeCell ref="A13:G13"/>
    <mergeCell ref="A14:G14"/>
    <mergeCell ref="A21:G21"/>
    <mergeCell ref="A22:G22"/>
    <mergeCell ref="F23:G23"/>
    <mergeCell ref="B24:D24"/>
    <mergeCell ref="E24:G24"/>
    <mergeCell ref="A32:G32"/>
    <mergeCell ref="A33:G33"/>
    <mergeCell ref="A4:A5"/>
    <mergeCell ref="A24:A25"/>
  </mergeCells>
  <printOptions horizontalCentered="1"/>
  <pageMargins left="0.709027777777778" right="0.709027777777778" top="0.629166666666667" bottom="0.75" header="0.309027777777778" footer="0.309027777777778"/>
  <pageSetup paperSize="9" fitToHeight="200" orientation="landscape"/>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
    <pageSetUpPr fitToPage="1"/>
  </sheetPr>
  <dimension ref="A1:G16"/>
  <sheetViews>
    <sheetView workbookViewId="0">
      <selection activeCell="A10" sqref="A10"/>
    </sheetView>
  </sheetViews>
  <sheetFormatPr defaultColWidth="10" defaultRowHeight="13.5" outlineLevelCol="6"/>
  <cols>
    <col min="1" max="1" width="62.25" style="46" customWidth="1"/>
    <col min="2" max="3" width="28.625" style="46" customWidth="1"/>
    <col min="4" max="4" width="9.75" style="46" customWidth="1"/>
    <col min="5" max="16384" width="10" style="46"/>
  </cols>
  <sheetData>
    <row r="1" ht="23.1" customHeight="1"/>
    <row r="2" ht="14.25" customHeight="1" spans="1:1">
      <c r="A2" s="73"/>
    </row>
    <row r="3" ht="28.7" customHeight="1" spans="1:3">
      <c r="A3" s="68" t="s">
        <v>1451</v>
      </c>
      <c r="B3" s="68"/>
      <c r="C3" s="68"/>
    </row>
    <row r="4" ht="27" customHeight="1" spans="1:3">
      <c r="A4" s="78"/>
      <c r="B4" s="78"/>
      <c r="C4" s="79" t="s">
        <v>1424</v>
      </c>
    </row>
    <row r="5" s="81" customFormat="1" ht="24" customHeight="1" spans="1:3">
      <c r="A5" s="83" t="s">
        <v>1452</v>
      </c>
      <c r="B5" s="83" t="s">
        <v>1361</v>
      </c>
      <c r="C5" s="83" t="s">
        <v>1453</v>
      </c>
    </row>
    <row r="6" s="81" customFormat="1" ht="32.1" customHeight="1" spans="1:3">
      <c r="A6" s="84" t="s">
        <v>1454</v>
      </c>
      <c r="B6" s="80"/>
      <c r="C6" s="85">
        <v>45.67</v>
      </c>
    </row>
    <row r="7" s="81" customFormat="1" ht="32.1" customHeight="1" spans="1:3">
      <c r="A7" s="84" t="s">
        <v>1455</v>
      </c>
      <c r="B7" s="80"/>
      <c r="C7" s="80">
        <v>48.48</v>
      </c>
    </row>
    <row r="8" s="81" customFormat="1" ht="32.1" customHeight="1" spans="1:3">
      <c r="A8" s="84" t="s">
        <v>1456</v>
      </c>
      <c r="B8" s="80"/>
      <c r="C8" s="80"/>
    </row>
    <row r="9" s="81" customFormat="1" ht="30" customHeight="1" spans="1:3">
      <c r="A9" s="86" t="s">
        <v>1457</v>
      </c>
      <c r="B9" s="80"/>
      <c r="C9" s="80"/>
    </row>
    <row r="10" s="81" customFormat="1" ht="32.1" customHeight="1" spans="1:3">
      <c r="A10" s="86" t="s">
        <v>1458</v>
      </c>
      <c r="B10" s="80"/>
      <c r="C10" s="80">
        <v>1.593</v>
      </c>
    </row>
    <row r="11" s="81" customFormat="1" ht="32.1" customHeight="1" spans="1:3">
      <c r="A11" s="84" t="s">
        <v>1459</v>
      </c>
      <c r="B11" s="80"/>
      <c r="C11" s="80">
        <v>1.949</v>
      </c>
    </row>
    <row r="12" s="81" customFormat="1" ht="32.1" customHeight="1" spans="1:3">
      <c r="A12" s="84" t="s">
        <v>1460</v>
      </c>
      <c r="B12" s="80"/>
      <c r="C12" s="80">
        <v>45.31</v>
      </c>
    </row>
    <row r="13" s="81" customFormat="1" ht="32.1" customHeight="1" spans="1:3">
      <c r="A13" s="84" t="s">
        <v>1461</v>
      </c>
      <c r="B13" s="80"/>
      <c r="C13" s="80"/>
    </row>
    <row r="14" s="81" customFormat="1" ht="32.1" customHeight="1" spans="1:3">
      <c r="A14" s="84" t="s">
        <v>1462</v>
      </c>
      <c r="B14" s="80"/>
      <c r="C14" s="80"/>
    </row>
    <row r="15" s="82" customFormat="1" ht="56.1" customHeight="1" spans="1:7">
      <c r="A15" s="87" t="s">
        <v>1463</v>
      </c>
      <c r="B15" s="87"/>
      <c r="C15" s="87"/>
      <c r="D15" s="88"/>
      <c r="E15" s="88"/>
      <c r="F15" s="88"/>
      <c r="G15" s="88"/>
    </row>
    <row r="16" spans="1:3">
      <c r="A16" s="78"/>
      <c r="B16" s="78"/>
      <c r="C16" s="78"/>
    </row>
  </sheetData>
  <mergeCells count="2">
    <mergeCell ref="A3:C3"/>
    <mergeCell ref="A15:C15"/>
  </mergeCells>
  <printOptions horizontalCentered="1"/>
  <pageMargins left="0.709027777777778" right="0.709027777777778" top="0.75" bottom="0.75" header="0.309027777777778" footer="0.309027777777778"/>
  <pageSetup paperSize="9" fitToHeight="200" orientation="landscape"/>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6">
    <pageSetUpPr fitToPage="1"/>
  </sheetPr>
  <dimension ref="A1:G16"/>
  <sheetViews>
    <sheetView workbookViewId="0">
      <selection activeCell="B13" sqref="B13"/>
    </sheetView>
  </sheetViews>
  <sheetFormatPr defaultColWidth="10" defaultRowHeight="13.5" outlineLevelCol="6"/>
  <cols>
    <col min="1" max="1" width="60" style="46" customWidth="1"/>
    <col min="2" max="3" width="25.625" style="46" customWidth="1"/>
    <col min="4" max="4" width="9.75" style="46" customWidth="1"/>
    <col min="5" max="16384" width="10" style="46"/>
  </cols>
  <sheetData>
    <row r="1" ht="23.1" customHeight="1"/>
    <row r="2" ht="14.25" customHeight="1" spans="1:1">
      <c r="A2" s="73"/>
    </row>
    <row r="3" ht="28.7" customHeight="1" spans="1:3">
      <c r="A3" s="68" t="s">
        <v>1464</v>
      </c>
      <c r="B3" s="68"/>
      <c r="C3" s="68"/>
    </row>
    <row r="4" ht="27" customHeight="1" spans="1:3">
      <c r="A4" s="78"/>
      <c r="B4" s="78"/>
      <c r="C4" s="79" t="s">
        <v>1424</v>
      </c>
    </row>
    <row r="5" ht="24" customHeight="1" spans="1:3">
      <c r="A5" s="52" t="s">
        <v>1452</v>
      </c>
      <c r="B5" s="52" t="s">
        <v>1361</v>
      </c>
      <c r="C5" s="52" t="s">
        <v>1453</v>
      </c>
    </row>
    <row r="6" ht="32.1" customHeight="1" spans="1:3">
      <c r="A6" s="75" t="s">
        <v>1454</v>
      </c>
      <c r="B6" s="76"/>
      <c r="C6" s="80">
        <v>45.67</v>
      </c>
    </row>
    <row r="7" ht="32.1" customHeight="1" spans="1:3">
      <c r="A7" s="75" t="s">
        <v>1455</v>
      </c>
      <c r="B7" s="76"/>
      <c r="C7" s="80">
        <v>48.48</v>
      </c>
    </row>
    <row r="8" ht="32.1" customHeight="1" spans="1:3">
      <c r="A8" s="75" t="s">
        <v>1456</v>
      </c>
      <c r="B8" s="76"/>
      <c r="C8" s="80"/>
    </row>
    <row r="9" ht="32.1" customHeight="1" spans="1:3">
      <c r="A9" s="75" t="s">
        <v>1465</v>
      </c>
      <c r="B9" s="76"/>
      <c r="C9" s="80"/>
    </row>
    <row r="10" ht="32.1" customHeight="1" spans="1:3">
      <c r="A10" s="75" t="s">
        <v>1466</v>
      </c>
      <c r="B10" s="76"/>
      <c r="C10" s="80">
        <v>1.593</v>
      </c>
    </row>
    <row r="11" ht="32.1" customHeight="1" spans="1:3">
      <c r="A11" s="75" t="s">
        <v>1459</v>
      </c>
      <c r="B11" s="76"/>
      <c r="C11" s="80">
        <v>1.949</v>
      </c>
    </row>
    <row r="12" ht="32.1" customHeight="1" spans="1:3">
      <c r="A12" s="75" t="s">
        <v>1460</v>
      </c>
      <c r="B12" s="76"/>
      <c r="C12" s="80">
        <v>45.31</v>
      </c>
    </row>
    <row r="13" ht="32.1" customHeight="1" spans="1:3">
      <c r="A13" s="75" t="s">
        <v>1461</v>
      </c>
      <c r="B13" s="76"/>
      <c r="C13" s="80">
        <v>0</v>
      </c>
    </row>
    <row r="14" ht="32.1" customHeight="1" spans="1:3">
      <c r="A14" s="75" t="s">
        <v>1462</v>
      </c>
      <c r="B14" s="76"/>
      <c r="C14" s="80"/>
    </row>
    <row r="15" s="45" customFormat="1" ht="69" customHeight="1" spans="1:7">
      <c r="A15" s="57" t="s">
        <v>1467</v>
      </c>
      <c r="B15" s="57"/>
      <c r="C15" s="57"/>
      <c r="D15" s="72"/>
      <c r="E15" s="72"/>
      <c r="F15" s="72"/>
      <c r="G15" s="72"/>
    </row>
    <row r="16" spans="1:3">
      <c r="A16" s="78"/>
      <c r="B16" s="78"/>
      <c r="C16" s="78"/>
    </row>
  </sheetData>
  <mergeCells count="2">
    <mergeCell ref="A3:C3"/>
    <mergeCell ref="A15:C15"/>
  </mergeCells>
  <printOptions horizontalCentered="1"/>
  <pageMargins left="0.709027777777778" right="0.709027777777778" top="0.354166666666667" bottom="0.471527777777778" header="0.309027777777778" footer="0.309027777777778"/>
  <pageSetup paperSize="9" fitToHeight="200" orientation="landscape"/>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
    <pageSetUpPr fitToPage="1"/>
  </sheetPr>
  <dimension ref="A1:C14"/>
  <sheetViews>
    <sheetView workbookViewId="0">
      <selection activeCell="A3" sqref="A3:C3"/>
    </sheetView>
  </sheetViews>
  <sheetFormatPr defaultColWidth="10" defaultRowHeight="13.5" outlineLevelCol="2"/>
  <cols>
    <col min="1" max="1" width="60.5" style="46" customWidth="1"/>
    <col min="2" max="3" width="25.625" style="46" customWidth="1"/>
    <col min="4" max="4" width="9.75" style="46" customWidth="1"/>
    <col min="5" max="16384" width="10" style="46"/>
  </cols>
  <sheetData>
    <row r="1" ht="24" customHeight="1"/>
    <row r="2" ht="14.25" customHeight="1" spans="1:1">
      <c r="A2" s="73"/>
    </row>
    <row r="3" ht="28.7" customHeight="1" spans="1:3">
      <c r="A3" s="68" t="s">
        <v>1468</v>
      </c>
      <c r="B3" s="68"/>
      <c r="C3" s="68"/>
    </row>
    <row r="4" ht="24.95" customHeight="1" spans="1:3">
      <c r="A4" s="78"/>
      <c r="B4" s="78"/>
      <c r="C4" s="79" t="s">
        <v>1424</v>
      </c>
    </row>
    <row r="5" ht="32.1" customHeight="1" spans="1:3">
      <c r="A5" s="52" t="s">
        <v>1452</v>
      </c>
      <c r="B5" s="52" t="s">
        <v>1361</v>
      </c>
      <c r="C5" s="52" t="s">
        <v>1453</v>
      </c>
    </row>
    <row r="6" ht="32.1" customHeight="1" spans="1:3">
      <c r="A6" s="75" t="s">
        <v>1469</v>
      </c>
      <c r="B6" s="76"/>
      <c r="C6" s="76">
        <v>17.11</v>
      </c>
    </row>
    <row r="7" ht="32.1" customHeight="1" spans="1:3">
      <c r="A7" s="75" t="s">
        <v>1470</v>
      </c>
      <c r="B7" s="76"/>
      <c r="C7" s="76">
        <v>28.2</v>
      </c>
    </row>
    <row r="8" ht="32.1" customHeight="1" spans="1:3">
      <c r="A8" s="75" t="s">
        <v>1471</v>
      </c>
      <c r="B8" s="76"/>
      <c r="C8" s="76">
        <v>6</v>
      </c>
    </row>
    <row r="9" ht="32.1" customHeight="1" spans="1:3">
      <c r="A9" s="75" t="s">
        <v>1472</v>
      </c>
      <c r="B9" s="76"/>
      <c r="C9" s="76">
        <v>0.613</v>
      </c>
    </row>
    <row r="10" ht="32.1" customHeight="1" spans="1:3">
      <c r="A10" s="75" t="s">
        <v>1473</v>
      </c>
      <c r="B10" s="76"/>
      <c r="C10" s="76">
        <v>22.4939</v>
      </c>
    </row>
    <row r="11" ht="32.1" customHeight="1" spans="1:3">
      <c r="A11" s="75" t="s">
        <v>1474</v>
      </c>
      <c r="B11" s="76"/>
      <c r="C11" s="76"/>
    </row>
    <row r="12" ht="32.1" customHeight="1" spans="1:3">
      <c r="A12" s="75" t="s">
        <v>1475</v>
      </c>
      <c r="B12" s="76"/>
      <c r="C12" s="76"/>
    </row>
    <row r="13" s="45" customFormat="1" ht="59.1" customHeight="1" spans="1:3">
      <c r="A13" s="57" t="s">
        <v>1476</v>
      </c>
      <c r="B13" s="57"/>
      <c r="C13" s="57"/>
    </row>
    <row r="14" ht="30.95" customHeight="1" spans="1:3">
      <c r="A14" s="77"/>
      <c r="B14" s="77"/>
      <c r="C14" s="77"/>
    </row>
  </sheetData>
  <mergeCells count="3">
    <mergeCell ref="A3:C3"/>
    <mergeCell ref="A13:C13"/>
    <mergeCell ref="A14:C14"/>
  </mergeCells>
  <printOptions horizontalCentered="1"/>
  <pageMargins left="0.709027777777778" right="0.709027777777778" top="0.75" bottom="0.75" header="0.309027777777778" footer="0.309027777777778"/>
  <pageSetup paperSize="9" fitToHeight="200" orientation="landscape"/>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8">
    <pageSetUpPr fitToPage="1"/>
  </sheetPr>
  <dimension ref="A1:C14"/>
  <sheetViews>
    <sheetView workbookViewId="0">
      <selection activeCell="A16" sqref="A16"/>
    </sheetView>
  </sheetViews>
  <sheetFormatPr defaultColWidth="10" defaultRowHeight="13.5" outlineLevelCol="2"/>
  <cols>
    <col min="1" max="1" width="59.375" style="46" customWidth="1"/>
    <col min="2" max="3" width="25.625" style="46" customWidth="1"/>
    <col min="4" max="4" width="9.75" style="46" customWidth="1"/>
    <col min="5" max="16384" width="10" style="46"/>
  </cols>
  <sheetData>
    <row r="1" ht="24" customHeight="1"/>
    <row r="2" ht="14.25" customHeight="1" spans="1:1">
      <c r="A2" s="73"/>
    </row>
    <row r="3" ht="28.7" customHeight="1" spans="1:3">
      <c r="A3" s="68" t="s">
        <v>1477</v>
      </c>
      <c r="B3" s="68"/>
      <c r="C3" s="68"/>
    </row>
    <row r="4" s="44" customFormat="1" ht="24.95" customHeight="1" spans="1:3">
      <c r="A4" s="74"/>
      <c r="B4" s="74"/>
      <c r="C4" s="60" t="s">
        <v>1424</v>
      </c>
    </row>
    <row r="5" s="44" customFormat="1" ht="32.1" customHeight="1" spans="1:3">
      <c r="A5" s="52" t="s">
        <v>1452</v>
      </c>
      <c r="B5" s="52" t="s">
        <v>1361</v>
      </c>
      <c r="C5" s="52" t="s">
        <v>1453</v>
      </c>
    </row>
    <row r="6" s="44" customFormat="1" ht="32.1" customHeight="1" spans="1:3">
      <c r="A6" s="75" t="s">
        <v>1469</v>
      </c>
      <c r="B6" s="76"/>
      <c r="C6" s="76">
        <v>17.11</v>
      </c>
    </row>
    <row r="7" s="44" customFormat="1" ht="32.1" customHeight="1" spans="1:3">
      <c r="A7" s="75" t="s">
        <v>1470</v>
      </c>
      <c r="B7" s="76"/>
      <c r="C7" s="76">
        <v>28.2</v>
      </c>
    </row>
    <row r="8" s="44" customFormat="1" ht="32.1" customHeight="1" spans="1:3">
      <c r="A8" s="75" t="s">
        <v>1471</v>
      </c>
      <c r="B8" s="76"/>
      <c r="C8" s="76">
        <v>6</v>
      </c>
    </row>
    <row r="9" s="44" customFormat="1" ht="32.1" customHeight="1" spans="1:3">
      <c r="A9" s="75" t="s">
        <v>1472</v>
      </c>
      <c r="B9" s="76"/>
      <c r="C9" s="76">
        <v>0.61</v>
      </c>
    </row>
    <row r="10" s="44" customFormat="1" ht="32.1" customHeight="1" spans="1:3">
      <c r="A10" s="75" t="s">
        <v>1473</v>
      </c>
      <c r="B10" s="76"/>
      <c r="C10" s="76">
        <v>22.49</v>
      </c>
    </row>
    <row r="11" s="44" customFormat="1" ht="32.1" customHeight="1" spans="1:3">
      <c r="A11" s="75" t="s">
        <v>1474</v>
      </c>
      <c r="B11" s="76"/>
      <c r="C11" s="76"/>
    </row>
    <row r="12" s="44" customFormat="1" ht="32.1" customHeight="1" spans="1:3">
      <c r="A12" s="75" t="s">
        <v>1475</v>
      </c>
      <c r="B12" s="76"/>
      <c r="C12" s="76"/>
    </row>
    <row r="13" s="45" customFormat="1" ht="65.1" customHeight="1" spans="1:3">
      <c r="A13" s="57" t="s">
        <v>1478</v>
      </c>
      <c r="B13" s="57"/>
      <c r="C13" s="57"/>
    </row>
    <row r="14" ht="30.95" customHeight="1" spans="1:3">
      <c r="A14" s="77"/>
      <c r="B14" s="77"/>
      <c r="C14" s="77"/>
    </row>
  </sheetData>
  <mergeCells count="3">
    <mergeCell ref="A3:C3"/>
    <mergeCell ref="A13:C13"/>
    <mergeCell ref="A14:C14"/>
  </mergeCells>
  <printOptions horizontalCentered="1"/>
  <pageMargins left="0.709027777777778" right="0.709027777777778" top="0.75" bottom="0.75" header="0.309027777777778" footer="0.309027777777778"/>
  <pageSetup paperSize="9" fitToHeight="200" orientation="landscape"/>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9">
    <pageSetUpPr fitToPage="1"/>
  </sheetPr>
  <dimension ref="A1:D28"/>
  <sheetViews>
    <sheetView workbookViewId="0">
      <selection activeCell="C12" sqref="C12"/>
    </sheetView>
  </sheetViews>
  <sheetFormatPr defaultColWidth="10" defaultRowHeight="13.5" outlineLevelCol="3"/>
  <cols>
    <col min="1" max="1" width="36" style="46" customWidth="1"/>
    <col min="2" max="4" width="15.625" style="46" customWidth="1"/>
    <col min="5" max="5" width="9.75" style="46" customWidth="1"/>
    <col min="6" max="16384" width="10" style="46"/>
  </cols>
  <sheetData>
    <row r="1" ht="21.95" customHeight="1"/>
    <row r="2" ht="14.25" customHeight="1" spans="1:1">
      <c r="A2" s="67"/>
    </row>
    <row r="3" ht="63" customHeight="1" spans="1:4">
      <c r="A3" s="68" t="s">
        <v>1479</v>
      </c>
      <c r="B3" s="68"/>
      <c r="C3" s="68"/>
      <c r="D3" s="68"/>
    </row>
    <row r="4" s="44" customFormat="1" ht="30" customHeight="1" spans="4:4">
      <c r="D4" s="60" t="s">
        <v>1424</v>
      </c>
    </row>
    <row r="5" s="44" customFormat="1" ht="24.95" customHeight="1" spans="1:4">
      <c r="A5" s="52" t="s">
        <v>1452</v>
      </c>
      <c r="B5" s="52" t="s">
        <v>1480</v>
      </c>
      <c r="C5" s="52" t="s">
        <v>1481</v>
      </c>
      <c r="D5" s="52" t="s">
        <v>1482</v>
      </c>
    </row>
    <row r="6" s="44" customFormat="1" ht="24.95" customHeight="1" spans="1:4">
      <c r="A6" s="69" t="s">
        <v>1483</v>
      </c>
      <c r="B6" s="54" t="s">
        <v>1484</v>
      </c>
      <c r="C6" s="70">
        <v>1.593</v>
      </c>
      <c r="D6" s="70">
        <v>1.593</v>
      </c>
    </row>
    <row r="7" s="44" customFormat="1" ht="24.95" customHeight="1" spans="1:4">
      <c r="A7" s="71" t="s">
        <v>1485</v>
      </c>
      <c r="B7" s="54" t="s">
        <v>1432</v>
      </c>
      <c r="C7" s="70">
        <v>1.593</v>
      </c>
      <c r="D7" s="70">
        <v>1.593</v>
      </c>
    </row>
    <row r="8" s="44" customFormat="1" ht="24.95" customHeight="1" spans="1:4">
      <c r="A8" s="71" t="s">
        <v>1486</v>
      </c>
      <c r="B8" s="54" t="s">
        <v>1433</v>
      </c>
      <c r="C8" s="70">
        <v>1.593</v>
      </c>
      <c r="D8" s="70">
        <v>1.593</v>
      </c>
    </row>
    <row r="9" s="44" customFormat="1" ht="24.95" customHeight="1" spans="1:4">
      <c r="A9" s="71" t="s">
        <v>1487</v>
      </c>
      <c r="B9" s="54" t="s">
        <v>1488</v>
      </c>
      <c r="C9" s="70"/>
      <c r="D9" s="70"/>
    </row>
    <row r="10" s="44" customFormat="1" ht="24.95" customHeight="1" spans="1:4">
      <c r="A10" s="71" t="s">
        <v>1486</v>
      </c>
      <c r="B10" s="54" t="s">
        <v>1435</v>
      </c>
      <c r="C10" s="70"/>
      <c r="D10" s="70"/>
    </row>
    <row r="11" s="44" customFormat="1" ht="24.95" customHeight="1" spans="1:4">
      <c r="A11" s="69" t="s">
        <v>1489</v>
      </c>
      <c r="B11" s="54" t="s">
        <v>1490</v>
      </c>
      <c r="C11" s="70">
        <v>2.562</v>
      </c>
      <c r="D11" s="70">
        <v>2.562</v>
      </c>
    </row>
    <row r="12" s="44" customFormat="1" ht="24.95" customHeight="1" spans="1:4">
      <c r="A12" s="71" t="s">
        <v>1485</v>
      </c>
      <c r="B12" s="54" t="s">
        <v>1491</v>
      </c>
      <c r="C12" s="70">
        <v>1.949</v>
      </c>
      <c r="D12" s="70">
        <v>1.949</v>
      </c>
    </row>
    <row r="13" s="44" customFormat="1" ht="24.95" customHeight="1" spans="1:4">
      <c r="A13" s="71" t="s">
        <v>1487</v>
      </c>
      <c r="B13" s="54" t="s">
        <v>1492</v>
      </c>
      <c r="C13" s="70">
        <v>0.613</v>
      </c>
      <c r="D13" s="70">
        <v>0.613</v>
      </c>
    </row>
    <row r="14" s="44" customFormat="1" ht="24.95" customHeight="1" spans="1:4">
      <c r="A14" s="69" t="s">
        <v>1493</v>
      </c>
      <c r="B14" s="54" t="s">
        <v>1494</v>
      </c>
      <c r="C14" s="70">
        <v>2.12</v>
      </c>
      <c r="D14" s="70">
        <v>2.12</v>
      </c>
    </row>
    <row r="15" s="44" customFormat="1" ht="24.95" customHeight="1" spans="1:4">
      <c r="A15" s="71" t="s">
        <v>1485</v>
      </c>
      <c r="B15" s="54" t="s">
        <v>1495</v>
      </c>
      <c r="C15" s="70">
        <v>1.554</v>
      </c>
      <c r="D15" s="70">
        <v>1.554</v>
      </c>
    </row>
    <row r="16" s="44" customFormat="1" ht="24.95" customHeight="1" spans="1:4">
      <c r="A16" s="71" t="s">
        <v>1487</v>
      </c>
      <c r="B16" s="54" t="s">
        <v>1496</v>
      </c>
      <c r="C16" s="70">
        <v>0.5672</v>
      </c>
      <c r="D16" s="70">
        <v>0.5672</v>
      </c>
    </row>
    <row r="17" s="44" customFormat="1" ht="24.95" customHeight="1" spans="1:4">
      <c r="A17" s="69" t="s">
        <v>1497</v>
      </c>
      <c r="B17" s="54" t="s">
        <v>1498</v>
      </c>
      <c r="C17" s="70">
        <f>C18+C21</f>
        <v>9.54</v>
      </c>
      <c r="D17" s="70">
        <f>D18+D21</f>
        <v>9.54</v>
      </c>
    </row>
    <row r="18" s="44" customFormat="1" ht="24.95" customHeight="1" spans="1:4">
      <c r="A18" s="71" t="s">
        <v>1485</v>
      </c>
      <c r="B18" s="54" t="s">
        <v>1499</v>
      </c>
      <c r="C18" s="70">
        <v>6.22</v>
      </c>
      <c r="D18" s="70">
        <v>6.22</v>
      </c>
    </row>
    <row r="19" s="44" customFormat="1" ht="24.95" customHeight="1" spans="1:4">
      <c r="A19" s="71" t="s">
        <v>1500</v>
      </c>
      <c r="B19" s="54"/>
      <c r="C19" s="70">
        <v>6</v>
      </c>
      <c r="D19" s="70">
        <v>6</v>
      </c>
    </row>
    <row r="20" s="44" customFormat="1" ht="24.95" customHeight="1" spans="1:4">
      <c r="A20" s="71" t="s">
        <v>1501</v>
      </c>
      <c r="B20" s="54" t="s">
        <v>1502</v>
      </c>
      <c r="C20" s="70"/>
      <c r="D20" s="70"/>
    </row>
    <row r="21" s="44" customFormat="1" ht="24.95" customHeight="1" spans="1:4">
      <c r="A21" s="71" t="s">
        <v>1487</v>
      </c>
      <c r="B21" s="54" t="s">
        <v>1503</v>
      </c>
      <c r="C21" s="70">
        <v>3.32</v>
      </c>
      <c r="D21" s="70">
        <v>3.32</v>
      </c>
    </row>
    <row r="22" s="44" customFormat="1" ht="24.95" customHeight="1" spans="1:4">
      <c r="A22" s="71" t="s">
        <v>1500</v>
      </c>
      <c r="B22" s="54"/>
      <c r="C22" s="70">
        <v>2.5</v>
      </c>
      <c r="D22" s="70">
        <v>2.5</v>
      </c>
    </row>
    <row r="23" s="44" customFormat="1" ht="24.95" customHeight="1" spans="1:4">
      <c r="A23" s="71" t="s">
        <v>1504</v>
      </c>
      <c r="B23" s="54" t="s">
        <v>1505</v>
      </c>
      <c r="C23" s="70">
        <v>0.42</v>
      </c>
      <c r="D23" s="70">
        <v>0.42</v>
      </c>
    </row>
    <row r="24" s="44" customFormat="1" ht="24.95" customHeight="1" spans="1:4">
      <c r="A24" s="69" t="s">
        <v>1506</v>
      </c>
      <c r="B24" s="54" t="s">
        <v>1507</v>
      </c>
      <c r="C24" s="70">
        <v>2.37</v>
      </c>
      <c r="D24" s="70">
        <v>2.37</v>
      </c>
    </row>
    <row r="25" s="44" customFormat="1" ht="24.95" customHeight="1" spans="1:4">
      <c r="A25" s="71" t="s">
        <v>1485</v>
      </c>
      <c r="B25" s="54" t="s">
        <v>1508</v>
      </c>
      <c r="C25" s="70">
        <v>1.62</v>
      </c>
      <c r="D25" s="70">
        <v>1.62</v>
      </c>
    </row>
    <row r="26" s="44" customFormat="1" ht="24.95" customHeight="1" spans="1:4">
      <c r="A26" s="71" t="s">
        <v>1487</v>
      </c>
      <c r="B26" s="54" t="s">
        <v>1509</v>
      </c>
      <c r="C26" s="70">
        <v>0.75</v>
      </c>
      <c r="D26" s="70">
        <v>0.75</v>
      </c>
    </row>
    <row r="27" s="45" customFormat="1" ht="69.95" customHeight="1" spans="1:4">
      <c r="A27" s="72" t="s">
        <v>1510</v>
      </c>
      <c r="B27" s="72"/>
      <c r="C27" s="72"/>
      <c r="D27" s="72"/>
    </row>
    <row r="28" ht="24.95" customHeight="1" spans="1:4">
      <c r="A28" s="73"/>
      <c r="B28" s="73"/>
      <c r="C28" s="73"/>
      <c r="D28" s="73"/>
    </row>
  </sheetData>
  <mergeCells count="3">
    <mergeCell ref="A3:D3"/>
    <mergeCell ref="A27:D27"/>
    <mergeCell ref="A28:D28"/>
  </mergeCells>
  <printOptions horizontalCentered="1"/>
  <pageMargins left="0.709027777777778" right="0.709027777777778" top="0.393055555555556" bottom="0.75" header="0.309027777777778" footer="0.309027777777778"/>
  <pageSetup paperSize="9" fitToHeight="200"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0">
    <pageSetUpPr fitToPage="1"/>
  </sheetPr>
  <dimension ref="A1:F20"/>
  <sheetViews>
    <sheetView workbookViewId="0">
      <selection activeCell="D9" sqref="D9"/>
    </sheetView>
  </sheetViews>
  <sheetFormatPr defaultColWidth="8.875" defaultRowHeight="13.5" outlineLevelCol="5"/>
  <cols>
    <col min="1" max="1" width="17.625" style="46" customWidth="1"/>
    <col min="2" max="2" width="49.375" style="46" customWidth="1"/>
    <col min="3" max="6" width="20.625" style="46" customWidth="1"/>
    <col min="7" max="16384" width="8.875" style="46"/>
  </cols>
  <sheetData>
    <row r="1" spans="1:1">
      <c r="A1" s="58"/>
    </row>
    <row r="2" ht="45" customHeight="1" spans="1:6">
      <c r="A2" s="47" t="s">
        <v>1511</v>
      </c>
      <c r="B2" s="47"/>
      <c r="C2" s="47"/>
      <c r="D2" s="47"/>
      <c r="E2" s="47"/>
      <c r="F2" s="47"/>
    </row>
    <row r="3" s="44" customFormat="1" ht="18" customHeight="1" spans="2:6">
      <c r="B3" s="59" t="s">
        <v>1424</v>
      </c>
      <c r="C3" s="60"/>
      <c r="D3" s="60"/>
      <c r="E3" s="60"/>
      <c r="F3" s="60"/>
    </row>
    <row r="4" s="44" customFormat="1" ht="30" customHeight="1" spans="1:6">
      <c r="A4" s="51" t="s">
        <v>37</v>
      </c>
      <c r="B4" s="51"/>
      <c r="C4" s="52" t="s">
        <v>1430</v>
      </c>
      <c r="D4" s="52" t="s">
        <v>1481</v>
      </c>
      <c r="E4" s="52" t="s">
        <v>1482</v>
      </c>
      <c r="F4" s="52" t="s">
        <v>1512</v>
      </c>
    </row>
    <row r="5" s="44" customFormat="1" ht="30" customHeight="1" spans="1:6">
      <c r="A5" s="61" t="s">
        <v>1513</v>
      </c>
      <c r="B5" s="61"/>
      <c r="C5" s="54" t="s">
        <v>1431</v>
      </c>
      <c r="D5" s="62">
        <f>D6+D7</f>
        <v>76.68</v>
      </c>
      <c r="E5" s="62"/>
      <c r="F5" s="62"/>
    </row>
    <row r="6" s="44" customFormat="1" ht="30" customHeight="1" spans="1:6">
      <c r="A6" s="63" t="s">
        <v>1514</v>
      </c>
      <c r="B6" s="63"/>
      <c r="C6" s="54" t="s">
        <v>1432</v>
      </c>
      <c r="D6" s="62">
        <v>48.48</v>
      </c>
      <c r="E6" s="62"/>
      <c r="F6" s="62"/>
    </row>
    <row r="7" s="44" customFormat="1" ht="30" customHeight="1" spans="1:6">
      <c r="A7" s="63" t="s">
        <v>1515</v>
      </c>
      <c r="B7" s="63"/>
      <c r="C7" s="54" t="s">
        <v>1433</v>
      </c>
      <c r="D7" s="62">
        <v>28.2</v>
      </c>
      <c r="E7" s="62"/>
      <c r="F7" s="62"/>
    </row>
    <row r="8" s="44" customFormat="1" ht="30" customHeight="1" spans="1:6">
      <c r="A8" s="64" t="s">
        <v>1516</v>
      </c>
      <c r="B8" s="64"/>
      <c r="C8" s="54" t="s">
        <v>1434</v>
      </c>
      <c r="D8" s="62"/>
      <c r="E8" s="62"/>
      <c r="F8" s="62"/>
    </row>
    <row r="9" s="44" customFormat="1" ht="30" customHeight="1" spans="1:6">
      <c r="A9" s="63" t="s">
        <v>1514</v>
      </c>
      <c r="B9" s="63"/>
      <c r="C9" s="54" t="s">
        <v>1435</v>
      </c>
      <c r="D9" s="62"/>
      <c r="E9" s="62"/>
      <c r="F9" s="62"/>
    </row>
    <row r="10" s="44" customFormat="1" ht="30" customHeight="1" spans="1:6">
      <c r="A10" s="63" t="s">
        <v>1515</v>
      </c>
      <c r="B10" s="63"/>
      <c r="C10" s="54" t="s">
        <v>1436</v>
      </c>
      <c r="D10" s="62"/>
      <c r="E10" s="62"/>
      <c r="F10" s="62"/>
    </row>
    <row r="11" s="45" customFormat="1" ht="41.1" customHeight="1" spans="1:6">
      <c r="A11" s="57" t="s">
        <v>1517</v>
      </c>
      <c r="B11" s="57"/>
      <c r="C11" s="57"/>
      <c r="D11" s="57"/>
      <c r="E11" s="57"/>
      <c r="F11" s="57"/>
    </row>
    <row r="14" ht="19.5" spans="1:1">
      <c r="A14" s="65"/>
    </row>
    <row r="15" ht="18.95" customHeight="1" spans="1:1">
      <c r="A15" s="66"/>
    </row>
    <row r="16" ht="29.1" customHeight="1"/>
    <row r="17" ht="29.1" customHeight="1"/>
    <row r="18" ht="29.1" customHeight="1"/>
    <row r="19" ht="29.1" customHeight="1"/>
    <row r="20" ht="30" customHeight="1" spans="1:1">
      <c r="A20" s="66"/>
    </row>
  </sheetData>
  <mergeCells count="9">
    <mergeCell ref="A2:F2"/>
    <mergeCell ref="B3:F3"/>
    <mergeCell ref="A4:B4"/>
    <mergeCell ref="A6:B6"/>
    <mergeCell ref="A7:B7"/>
    <mergeCell ref="A8:B8"/>
    <mergeCell ref="A9:B9"/>
    <mergeCell ref="A10:B10"/>
    <mergeCell ref="A11:F11"/>
  </mergeCells>
  <printOptions horizontalCentered="1"/>
  <pageMargins left="0.709027777777778" right="0.709027777777778" top="1.10138888888889" bottom="0.75" header="0.309027777777778" footer="0.309027777777778"/>
  <pageSetup paperSize="9" scale="95" fitToHeight="200" orientation="landscape"/>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
    <pageSetUpPr fitToPage="1"/>
  </sheetPr>
  <dimension ref="A1:F7"/>
  <sheetViews>
    <sheetView workbookViewId="0">
      <selection activeCell="E14" sqref="E14"/>
    </sheetView>
  </sheetViews>
  <sheetFormatPr defaultColWidth="8.875" defaultRowHeight="13.5" outlineLevelRow="6" outlineLevelCol="5"/>
  <cols>
    <col min="1" max="1" width="8.875" style="46"/>
    <col min="2" max="6" width="24.25" style="46" customWidth="1"/>
    <col min="7" max="16384" width="8.875" style="46"/>
  </cols>
  <sheetData>
    <row r="1" ht="24" customHeight="1"/>
    <row r="2" ht="27" spans="1:6">
      <c r="A2" s="47" t="s">
        <v>1518</v>
      </c>
      <c r="B2" s="48"/>
      <c r="C2" s="48"/>
      <c r="D2" s="48"/>
      <c r="E2" s="48"/>
      <c r="F2" s="48"/>
    </row>
    <row r="3" ht="23.1" customHeight="1" spans="1:6">
      <c r="A3" s="49" t="s">
        <v>1519</v>
      </c>
      <c r="B3" s="50"/>
      <c r="C3" s="50"/>
      <c r="D3" s="50"/>
      <c r="E3" s="50"/>
      <c r="F3" s="50"/>
    </row>
    <row r="4" s="44" customFormat="1" ht="30" customHeight="1" spans="1:6">
      <c r="A4" s="51" t="s">
        <v>1520</v>
      </c>
      <c r="B4" s="52" t="s">
        <v>1380</v>
      </c>
      <c r="C4" s="52" t="s">
        <v>1521</v>
      </c>
      <c r="D4" s="52" t="s">
        <v>1522</v>
      </c>
      <c r="E4" s="52" t="s">
        <v>1523</v>
      </c>
      <c r="F4" s="52" t="s">
        <v>1524</v>
      </c>
    </row>
    <row r="5" s="44" customFormat="1" ht="76" customHeight="1" spans="1:6">
      <c r="A5" s="53">
        <v>1</v>
      </c>
      <c r="B5" s="54"/>
      <c r="C5" s="55" t="s">
        <v>1525</v>
      </c>
      <c r="D5" s="56"/>
      <c r="E5" s="56" t="s">
        <v>1526</v>
      </c>
      <c r="F5" s="56"/>
    </row>
    <row r="6" s="44" customFormat="1" ht="72" customHeight="1" spans="1:6">
      <c r="A6" s="53">
        <v>2</v>
      </c>
      <c r="B6" s="54"/>
      <c r="C6" s="55"/>
      <c r="D6" s="56"/>
      <c r="E6" s="56"/>
      <c r="F6" s="56"/>
    </row>
    <row r="7" s="45" customFormat="1" ht="33" customHeight="1" spans="1:6">
      <c r="A7" s="57" t="s">
        <v>1527</v>
      </c>
      <c r="B7" s="57"/>
      <c r="C7" s="57"/>
      <c r="D7" s="57"/>
      <c r="E7" s="57"/>
      <c r="F7" s="57"/>
    </row>
  </sheetData>
  <mergeCells count="8">
    <mergeCell ref="A2:F2"/>
    <mergeCell ref="A3:F3"/>
    <mergeCell ref="A7:F7"/>
    <mergeCell ref="B5:B6"/>
    <mergeCell ref="C5:C6"/>
    <mergeCell ref="D5:D6"/>
    <mergeCell ref="E5:E6"/>
    <mergeCell ref="F5:F6"/>
  </mergeCells>
  <printOptions horizontalCentered="1"/>
  <pageMargins left="0.709027777777778" right="0.709027777777778" top="0.75" bottom="0.75" header="0.309027777777778" footer="0.309027777777778"/>
  <pageSetup paperSize="9" fitToHeight="200" orientation="landscape"/>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2">
    <pageSetUpPr fitToPage="1"/>
  </sheetPr>
  <dimension ref="A1:H118"/>
  <sheetViews>
    <sheetView topLeftCell="A82" workbookViewId="0">
      <selection activeCell="A24" sqref="A24:A29"/>
    </sheetView>
  </sheetViews>
  <sheetFormatPr defaultColWidth="8" defaultRowHeight="12" outlineLevelCol="7"/>
  <cols>
    <col min="1" max="1" width="28.75" style="12" customWidth="1"/>
    <col min="2" max="6" width="20.625" style="12" customWidth="1"/>
    <col min="7" max="7" width="23.25" style="12" customWidth="1"/>
    <col min="8" max="8" width="17.625" style="12" customWidth="1"/>
    <col min="9" max="16384" width="8" style="12"/>
  </cols>
  <sheetData>
    <row r="1" spans="8:8">
      <c r="H1" s="13"/>
    </row>
    <row r="2" ht="39" customHeight="1" spans="1:8">
      <c r="A2" s="14" t="s">
        <v>1528</v>
      </c>
      <c r="B2" s="14"/>
      <c r="C2" s="14"/>
      <c r="D2" s="14"/>
      <c r="E2" s="14"/>
      <c r="F2" s="14"/>
      <c r="G2" s="14"/>
      <c r="H2" s="14"/>
    </row>
    <row r="3" ht="23.1" customHeight="1" spans="1:1">
      <c r="A3" s="15"/>
    </row>
    <row r="4" s="9" customFormat="1" ht="44.25" customHeight="1" spans="1:8">
      <c r="A4" s="16" t="s">
        <v>1529</v>
      </c>
      <c r="B4" s="16" t="s">
        <v>1530</v>
      </c>
      <c r="C4" s="16" t="s">
        <v>1531</v>
      </c>
      <c r="D4" s="16" t="s">
        <v>1532</v>
      </c>
      <c r="E4" s="16" t="s">
        <v>1533</v>
      </c>
      <c r="F4" s="16" t="s">
        <v>1534</v>
      </c>
      <c r="G4" s="16" t="s">
        <v>1535</v>
      </c>
      <c r="H4" s="16" t="s">
        <v>1536</v>
      </c>
    </row>
    <row r="5" ht="18.75" spans="1:8">
      <c r="A5" s="17">
        <v>1</v>
      </c>
      <c r="B5" s="17">
        <v>2</v>
      </c>
      <c r="C5" s="17">
        <v>3</v>
      </c>
      <c r="D5" s="17">
        <v>4</v>
      </c>
      <c r="E5" s="17">
        <v>5</v>
      </c>
      <c r="F5" s="17">
        <v>6</v>
      </c>
      <c r="G5" s="17">
        <v>7</v>
      </c>
      <c r="H5" s="17">
        <v>8</v>
      </c>
    </row>
    <row r="6" s="10" customFormat="1" ht="15" customHeight="1" spans="1:8">
      <c r="A6" s="18" t="s">
        <v>1537</v>
      </c>
      <c r="B6" s="19"/>
      <c r="C6" s="19"/>
      <c r="D6" s="19"/>
      <c r="E6" s="19"/>
      <c r="F6" s="19"/>
      <c r="G6" s="19"/>
      <c r="H6" s="19"/>
    </row>
    <row r="7" s="10" customFormat="1" ht="15" customHeight="1" spans="1:8">
      <c r="A7" s="20" t="s">
        <v>1538</v>
      </c>
      <c r="B7" s="21" t="s">
        <v>1539</v>
      </c>
      <c r="C7" s="22" t="s">
        <v>1540</v>
      </c>
      <c r="D7" s="23" t="s">
        <v>1541</v>
      </c>
      <c r="E7" s="24" t="s">
        <v>1542</v>
      </c>
      <c r="F7" s="24" t="s">
        <v>1543</v>
      </c>
      <c r="G7" s="24" t="s">
        <v>1544</v>
      </c>
      <c r="H7" s="24" t="s">
        <v>1545</v>
      </c>
    </row>
    <row r="8" s="10" customFormat="1" ht="39" customHeight="1" spans="1:8">
      <c r="A8" s="25"/>
      <c r="B8" s="26"/>
      <c r="C8" s="22" t="s">
        <v>1546</v>
      </c>
      <c r="D8" s="23" t="s">
        <v>1547</v>
      </c>
      <c r="E8" s="24" t="s">
        <v>1548</v>
      </c>
      <c r="F8" s="24" t="s">
        <v>1549</v>
      </c>
      <c r="G8" s="24" t="s">
        <v>1550</v>
      </c>
      <c r="H8" s="24" t="s">
        <v>1550</v>
      </c>
    </row>
    <row r="9" s="10" customFormat="1" ht="15" customHeight="1" spans="1:8">
      <c r="A9" s="25"/>
      <c r="B9" s="26"/>
      <c r="C9" s="22" t="s">
        <v>1546</v>
      </c>
      <c r="D9" s="23" t="s">
        <v>1551</v>
      </c>
      <c r="E9" s="24" t="s">
        <v>1552</v>
      </c>
      <c r="F9" s="24" t="s">
        <v>1553</v>
      </c>
      <c r="G9" s="24" t="s">
        <v>1554</v>
      </c>
      <c r="H9" s="24" t="s">
        <v>1554</v>
      </c>
    </row>
    <row r="10" s="10" customFormat="1" ht="15" customHeight="1" spans="1:8">
      <c r="A10" s="27"/>
      <c r="B10" s="28"/>
      <c r="C10" s="22" t="s">
        <v>1555</v>
      </c>
      <c r="D10" s="23" t="s">
        <v>1556</v>
      </c>
      <c r="E10" s="24" t="s">
        <v>1557</v>
      </c>
      <c r="F10" s="24" t="s">
        <v>1558</v>
      </c>
      <c r="G10" s="24" t="s">
        <v>1559</v>
      </c>
      <c r="H10" s="24" t="s">
        <v>1559</v>
      </c>
    </row>
    <row r="11" s="10" customFormat="1" ht="65" customHeight="1" spans="1:8">
      <c r="A11" s="18" t="s">
        <v>1560</v>
      </c>
      <c r="B11" s="29" t="s">
        <v>1539</v>
      </c>
      <c r="C11" s="22" t="s">
        <v>1540</v>
      </c>
      <c r="D11" s="23" t="s">
        <v>1541</v>
      </c>
      <c r="E11" s="24" t="s">
        <v>1542</v>
      </c>
      <c r="F11" s="24" t="s">
        <v>1543</v>
      </c>
      <c r="G11" s="24" t="s">
        <v>1544</v>
      </c>
      <c r="H11" s="24" t="s">
        <v>1545</v>
      </c>
    </row>
    <row r="12" s="10" customFormat="1" ht="30" customHeight="1" spans="1:8">
      <c r="A12" s="19"/>
      <c r="B12" s="19"/>
      <c r="C12" s="22" t="s">
        <v>1546</v>
      </c>
      <c r="D12" s="23" t="s">
        <v>1547</v>
      </c>
      <c r="E12" s="24" t="s">
        <v>1561</v>
      </c>
      <c r="F12" s="24" t="s">
        <v>1549</v>
      </c>
      <c r="G12" s="24" t="s">
        <v>1550</v>
      </c>
      <c r="H12" s="24" t="s">
        <v>1550</v>
      </c>
    </row>
    <row r="13" s="10" customFormat="1" ht="15" customHeight="1" spans="1:8">
      <c r="A13" s="19"/>
      <c r="B13" s="19"/>
      <c r="C13" s="22" t="s">
        <v>1546</v>
      </c>
      <c r="D13" s="23" t="s">
        <v>1551</v>
      </c>
      <c r="E13" s="24" t="s">
        <v>1552</v>
      </c>
      <c r="F13" s="24" t="s">
        <v>1553</v>
      </c>
      <c r="G13" s="24" t="s">
        <v>1554</v>
      </c>
      <c r="H13" s="24" t="s">
        <v>1554</v>
      </c>
    </row>
    <row r="14" spans="1:8">
      <c r="A14" s="30" t="s">
        <v>1562</v>
      </c>
      <c r="B14" s="21" t="s">
        <v>1563</v>
      </c>
      <c r="C14" s="22" t="s">
        <v>1540</v>
      </c>
      <c r="D14" s="23" t="s">
        <v>1541</v>
      </c>
      <c r="E14" s="24" t="s">
        <v>1564</v>
      </c>
      <c r="F14" s="24" t="s">
        <v>1565</v>
      </c>
      <c r="G14" s="24" t="s">
        <v>1566</v>
      </c>
      <c r="H14" s="24" t="s">
        <v>1566</v>
      </c>
    </row>
    <row r="15" spans="1:8">
      <c r="A15" s="26"/>
      <c r="B15" s="26"/>
      <c r="C15" s="22" t="s">
        <v>1540</v>
      </c>
      <c r="D15" s="23" t="s">
        <v>1541</v>
      </c>
      <c r="E15" s="24" t="s">
        <v>1567</v>
      </c>
      <c r="F15" s="24" t="s">
        <v>1565</v>
      </c>
      <c r="G15" s="24" t="s">
        <v>1566</v>
      </c>
      <c r="H15" s="24" t="s">
        <v>1566</v>
      </c>
    </row>
    <row r="16" ht="22.5" spans="1:8">
      <c r="A16" s="26"/>
      <c r="B16" s="26"/>
      <c r="C16" s="22" t="s">
        <v>1540</v>
      </c>
      <c r="D16" s="23" t="s">
        <v>1541</v>
      </c>
      <c r="E16" s="24" t="s">
        <v>1568</v>
      </c>
      <c r="F16" s="24" t="s">
        <v>1565</v>
      </c>
      <c r="G16" s="24" t="s">
        <v>1566</v>
      </c>
      <c r="H16" s="24" t="s">
        <v>1566</v>
      </c>
    </row>
    <row r="17" spans="1:8">
      <c r="A17" s="26"/>
      <c r="B17" s="26"/>
      <c r="C17" s="22" t="s">
        <v>1540</v>
      </c>
      <c r="D17" s="23" t="s">
        <v>1541</v>
      </c>
      <c r="E17" s="24" t="s">
        <v>1569</v>
      </c>
      <c r="F17" s="24" t="s">
        <v>1565</v>
      </c>
      <c r="G17" s="24" t="s">
        <v>1566</v>
      </c>
      <c r="H17" s="24" t="s">
        <v>1566</v>
      </c>
    </row>
    <row r="18" ht="22.5" spans="1:8">
      <c r="A18" s="26"/>
      <c r="B18" s="26"/>
      <c r="C18" s="22" t="s">
        <v>1540</v>
      </c>
      <c r="D18" s="23" t="s">
        <v>1570</v>
      </c>
      <c r="E18" s="24" t="s">
        <v>1571</v>
      </c>
      <c r="F18" s="24" t="s">
        <v>1565</v>
      </c>
      <c r="G18" s="24" t="s">
        <v>1566</v>
      </c>
      <c r="H18" s="24" t="s">
        <v>1566</v>
      </c>
    </row>
    <row r="19" spans="1:8">
      <c r="A19" s="26"/>
      <c r="B19" s="26"/>
      <c r="C19" s="22" t="s">
        <v>1540</v>
      </c>
      <c r="D19" s="23" t="s">
        <v>1572</v>
      </c>
      <c r="E19" s="24" t="s">
        <v>1573</v>
      </c>
      <c r="F19" s="24" t="s">
        <v>1565</v>
      </c>
      <c r="G19" s="24" t="s">
        <v>1566</v>
      </c>
      <c r="H19" s="24" t="s">
        <v>1566</v>
      </c>
    </row>
    <row r="20" spans="1:8">
      <c r="A20" s="26"/>
      <c r="B20" s="26"/>
      <c r="C20" s="22" t="s">
        <v>1546</v>
      </c>
      <c r="D20" s="23" t="s">
        <v>1551</v>
      </c>
      <c r="E20" s="24" t="s">
        <v>1574</v>
      </c>
      <c r="F20" s="24" t="s">
        <v>1565</v>
      </c>
      <c r="G20" s="24" t="s">
        <v>1566</v>
      </c>
      <c r="H20" s="24" t="s">
        <v>1566</v>
      </c>
    </row>
    <row r="21" spans="1:8">
      <c r="A21" s="28"/>
      <c r="B21" s="28"/>
      <c r="C21" s="22" t="s">
        <v>1555</v>
      </c>
      <c r="D21" s="23" t="s">
        <v>1556</v>
      </c>
      <c r="E21" s="24" t="s">
        <v>1575</v>
      </c>
      <c r="F21" s="24" t="s">
        <v>1558</v>
      </c>
      <c r="G21" s="24" t="s">
        <v>1566</v>
      </c>
      <c r="H21" s="24" t="s">
        <v>1566</v>
      </c>
    </row>
    <row r="22" s="11" customFormat="1" ht="15" customHeight="1" spans="1:8">
      <c r="A22" s="31" t="s">
        <v>1576</v>
      </c>
      <c r="B22" s="31"/>
      <c r="C22" s="31"/>
      <c r="D22" s="31"/>
      <c r="E22" s="32"/>
      <c r="F22" s="32"/>
      <c r="G22" s="32"/>
      <c r="H22" s="32"/>
    </row>
    <row r="23" s="11" customFormat="1" ht="15" customHeight="1" spans="1:8">
      <c r="A23" s="31" t="s">
        <v>1577</v>
      </c>
      <c r="B23" s="33" t="s">
        <v>1578</v>
      </c>
      <c r="C23" s="32" t="s">
        <v>1578</v>
      </c>
      <c r="D23" s="34" t="s">
        <v>1578</v>
      </c>
      <c r="E23" s="35" t="s">
        <v>1578</v>
      </c>
      <c r="F23" s="35" t="s">
        <v>1578</v>
      </c>
      <c r="G23" s="35" t="s">
        <v>1578</v>
      </c>
      <c r="H23" s="35" t="s">
        <v>1578</v>
      </c>
    </row>
    <row r="24" s="11" customFormat="1" ht="33" customHeight="1" spans="1:8">
      <c r="A24" s="36" t="s">
        <v>1579</v>
      </c>
      <c r="B24" s="37" t="s">
        <v>1580</v>
      </c>
      <c r="C24" s="32" t="s">
        <v>1540</v>
      </c>
      <c r="D24" s="34" t="s">
        <v>1541</v>
      </c>
      <c r="E24" s="35" t="s">
        <v>1581</v>
      </c>
      <c r="F24" s="35" t="s">
        <v>1582</v>
      </c>
      <c r="G24" s="35" t="s">
        <v>1583</v>
      </c>
      <c r="H24" s="35" t="s">
        <v>1584</v>
      </c>
    </row>
    <row r="25" s="11" customFormat="1" ht="27" customHeight="1" spans="1:8">
      <c r="A25" s="38"/>
      <c r="B25" s="39"/>
      <c r="C25" s="32" t="s">
        <v>1540</v>
      </c>
      <c r="D25" s="34" t="s">
        <v>1585</v>
      </c>
      <c r="E25" s="35" t="s">
        <v>1586</v>
      </c>
      <c r="F25" s="35" t="s">
        <v>1587</v>
      </c>
      <c r="G25" s="35" t="s">
        <v>1588</v>
      </c>
      <c r="H25" s="35" t="s">
        <v>1586</v>
      </c>
    </row>
    <row r="26" s="11" customFormat="1" ht="24" customHeight="1" spans="1:8">
      <c r="A26" s="38"/>
      <c r="B26" s="39"/>
      <c r="C26" s="32" t="s">
        <v>1546</v>
      </c>
      <c r="D26" s="34" t="s">
        <v>1547</v>
      </c>
      <c r="E26" s="35" t="s">
        <v>1589</v>
      </c>
      <c r="F26" s="35" t="s">
        <v>1590</v>
      </c>
      <c r="G26" s="35" t="s">
        <v>1591</v>
      </c>
      <c r="H26" s="35" t="s">
        <v>1592</v>
      </c>
    </row>
    <row r="27" s="11" customFormat="1" ht="24" customHeight="1" spans="1:8">
      <c r="A27" s="38"/>
      <c r="B27" s="39"/>
      <c r="C27" s="32" t="s">
        <v>1546</v>
      </c>
      <c r="D27" s="34" t="s">
        <v>1551</v>
      </c>
      <c r="E27" s="35" t="s">
        <v>1593</v>
      </c>
      <c r="F27" s="35" t="s">
        <v>1594</v>
      </c>
      <c r="G27" s="35" t="s">
        <v>1588</v>
      </c>
      <c r="H27" s="35" t="s">
        <v>1595</v>
      </c>
    </row>
    <row r="28" s="11" customFormat="1" ht="65" customHeight="1" spans="1:8">
      <c r="A28" s="38"/>
      <c r="B28" s="39"/>
      <c r="C28" s="32" t="s">
        <v>1546</v>
      </c>
      <c r="D28" s="34" t="s">
        <v>1596</v>
      </c>
      <c r="E28" s="35" t="s">
        <v>1597</v>
      </c>
      <c r="F28" s="35" t="s">
        <v>1598</v>
      </c>
      <c r="G28" s="35" t="s">
        <v>1588</v>
      </c>
      <c r="H28" s="35" t="s">
        <v>1599</v>
      </c>
    </row>
    <row r="29" s="11" customFormat="1" ht="29" customHeight="1" spans="1:8">
      <c r="A29" s="40"/>
      <c r="B29" s="41"/>
      <c r="C29" s="32" t="s">
        <v>1555</v>
      </c>
      <c r="D29" s="34" t="s">
        <v>1556</v>
      </c>
      <c r="E29" s="35" t="s">
        <v>1600</v>
      </c>
      <c r="F29" s="35" t="s">
        <v>1558</v>
      </c>
      <c r="G29" s="35" t="s">
        <v>1601</v>
      </c>
      <c r="H29" s="35" t="s">
        <v>1602</v>
      </c>
    </row>
    <row r="30" s="11" customFormat="1" ht="15" customHeight="1" spans="1:8">
      <c r="A30" s="42" t="s">
        <v>1603</v>
      </c>
      <c r="B30" s="43" t="s">
        <v>1604</v>
      </c>
      <c r="C30" s="32" t="s">
        <v>1540</v>
      </c>
      <c r="D30" s="34" t="s">
        <v>1572</v>
      </c>
      <c r="E30" s="35" t="s">
        <v>1605</v>
      </c>
      <c r="F30" s="35" t="s">
        <v>1606</v>
      </c>
      <c r="G30" s="35" t="s">
        <v>1607</v>
      </c>
      <c r="H30" s="35" t="s">
        <v>1608</v>
      </c>
    </row>
    <row r="31" s="11" customFormat="1" ht="15" customHeight="1" spans="1:8">
      <c r="A31" s="39"/>
      <c r="B31" s="39"/>
      <c r="C31" s="32" t="s">
        <v>1546</v>
      </c>
      <c r="D31" s="34" t="s">
        <v>1551</v>
      </c>
      <c r="E31" s="35" t="s">
        <v>1609</v>
      </c>
      <c r="F31" s="35" t="s">
        <v>1606</v>
      </c>
      <c r="G31" s="35" t="s">
        <v>1607</v>
      </c>
      <c r="H31" s="35" t="s">
        <v>1608</v>
      </c>
    </row>
    <row r="32" s="11" customFormat="1" ht="15" customHeight="1" spans="1:8">
      <c r="A32" s="41"/>
      <c r="B32" s="41"/>
      <c r="C32" s="32" t="s">
        <v>1555</v>
      </c>
      <c r="D32" s="34" t="s">
        <v>1556</v>
      </c>
      <c r="E32" s="35" t="s">
        <v>1610</v>
      </c>
      <c r="F32" s="35" t="s">
        <v>1606</v>
      </c>
      <c r="G32" s="35" t="s">
        <v>1607</v>
      </c>
      <c r="H32" s="35" t="s">
        <v>1611</v>
      </c>
    </row>
    <row r="33" s="11" customFormat="1" ht="15" customHeight="1" spans="1:8">
      <c r="A33" s="42" t="s">
        <v>1612</v>
      </c>
      <c r="B33" s="37" t="s">
        <v>1613</v>
      </c>
      <c r="C33" s="32" t="s">
        <v>1540</v>
      </c>
      <c r="D33" s="34" t="s">
        <v>1572</v>
      </c>
      <c r="E33" s="35" t="s">
        <v>1614</v>
      </c>
      <c r="F33" s="35" t="s">
        <v>1606</v>
      </c>
      <c r="G33" s="35" t="s">
        <v>1615</v>
      </c>
      <c r="H33" s="35" t="s">
        <v>1616</v>
      </c>
    </row>
    <row r="34" s="11" customFormat="1" ht="15" customHeight="1" spans="1:8">
      <c r="A34" s="39"/>
      <c r="B34" s="39"/>
      <c r="C34" s="32" t="s">
        <v>1546</v>
      </c>
      <c r="D34" s="34" t="s">
        <v>1551</v>
      </c>
      <c r="E34" s="35" t="s">
        <v>1617</v>
      </c>
      <c r="F34" s="35" t="s">
        <v>1606</v>
      </c>
      <c r="G34" s="35" t="s">
        <v>1615</v>
      </c>
      <c r="H34" s="35" t="s">
        <v>1618</v>
      </c>
    </row>
    <row r="35" s="11" customFormat="1" ht="15" customHeight="1" spans="1:8">
      <c r="A35" s="39"/>
      <c r="B35" s="39"/>
      <c r="C35" s="32" t="s">
        <v>1546</v>
      </c>
      <c r="D35" s="34" t="s">
        <v>1596</v>
      </c>
      <c r="E35" s="35" t="s">
        <v>1619</v>
      </c>
      <c r="F35" s="35" t="s">
        <v>1606</v>
      </c>
      <c r="G35" s="35" t="s">
        <v>1620</v>
      </c>
      <c r="H35" s="35" t="s">
        <v>1621</v>
      </c>
    </row>
    <row r="36" s="11" customFormat="1" ht="28.5" customHeight="1" spans="1:8">
      <c r="A36" s="41"/>
      <c r="B36" s="41"/>
      <c r="C36" s="32" t="s">
        <v>1555</v>
      </c>
      <c r="D36" s="34" t="s">
        <v>1556</v>
      </c>
      <c r="E36" s="35" t="s">
        <v>1622</v>
      </c>
      <c r="F36" s="35" t="s">
        <v>1623</v>
      </c>
      <c r="G36" s="35" t="s">
        <v>1624</v>
      </c>
      <c r="H36" s="35" t="s">
        <v>1624</v>
      </c>
    </row>
    <row r="37" s="10" customFormat="1" ht="15" customHeight="1" spans="1:8">
      <c r="A37" s="18" t="s">
        <v>1625</v>
      </c>
      <c r="B37" s="18"/>
      <c r="C37" s="18"/>
      <c r="D37" s="18"/>
      <c r="E37" s="22"/>
      <c r="F37" s="22"/>
      <c r="G37" s="22"/>
      <c r="H37" s="22"/>
    </row>
    <row r="38" s="10" customFormat="1" ht="15" customHeight="1" spans="1:8">
      <c r="A38" s="18" t="s">
        <v>1626</v>
      </c>
      <c r="B38" s="29" t="s">
        <v>1578</v>
      </c>
      <c r="C38" s="22" t="s">
        <v>1578</v>
      </c>
      <c r="D38" s="23" t="s">
        <v>1578</v>
      </c>
      <c r="E38" s="24" t="s">
        <v>1578</v>
      </c>
      <c r="F38" s="24" t="s">
        <v>1578</v>
      </c>
      <c r="G38" s="24" t="s">
        <v>1578</v>
      </c>
      <c r="H38" s="24" t="s">
        <v>1578</v>
      </c>
    </row>
    <row r="39" s="10" customFormat="1" ht="15" customHeight="1" spans="1:8">
      <c r="A39" s="30" t="s">
        <v>1627</v>
      </c>
      <c r="B39" s="21" t="s">
        <v>1628</v>
      </c>
      <c r="C39" s="22" t="s">
        <v>1540</v>
      </c>
      <c r="D39" s="23" t="s">
        <v>1570</v>
      </c>
      <c r="E39" s="24" t="s">
        <v>1629</v>
      </c>
      <c r="F39" s="24" t="s">
        <v>1565</v>
      </c>
      <c r="G39" s="24" t="s">
        <v>1630</v>
      </c>
      <c r="H39" s="24" t="s">
        <v>1631</v>
      </c>
    </row>
    <row r="40" s="10" customFormat="1" ht="15" customHeight="1" spans="1:8">
      <c r="A40" s="26"/>
      <c r="B40" s="26"/>
      <c r="C40" s="22" t="s">
        <v>1540</v>
      </c>
      <c r="D40" s="23" t="s">
        <v>1572</v>
      </c>
      <c r="E40" s="24" t="s">
        <v>1632</v>
      </c>
      <c r="F40" s="24" t="s">
        <v>1565</v>
      </c>
      <c r="G40" s="24" t="s">
        <v>1630</v>
      </c>
      <c r="H40" s="24" t="s">
        <v>1631</v>
      </c>
    </row>
    <row r="41" s="10" customFormat="1" ht="15" customHeight="1" spans="1:8">
      <c r="A41" s="26"/>
      <c r="B41" s="26"/>
      <c r="C41" s="22" t="s">
        <v>1540</v>
      </c>
      <c r="D41" s="23" t="s">
        <v>1585</v>
      </c>
      <c r="E41" s="24" t="s">
        <v>1633</v>
      </c>
      <c r="F41" s="24" t="s">
        <v>1634</v>
      </c>
      <c r="G41" s="24" t="s">
        <v>1630</v>
      </c>
      <c r="H41" s="24" t="s">
        <v>1631</v>
      </c>
    </row>
    <row r="42" s="10" customFormat="1" ht="15" customHeight="1" spans="1:8">
      <c r="A42" s="26"/>
      <c r="B42" s="26"/>
      <c r="C42" s="22" t="s">
        <v>1540</v>
      </c>
      <c r="D42" s="23" t="s">
        <v>1585</v>
      </c>
      <c r="E42" s="24" t="s">
        <v>1635</v>
      </c>
      <c r="F42" s="24" t="s">
        <v>1636</v>
      </c>
      <c r="G42" s="24" t="s">
        <v>1630</v>
      </c>
      <c r="H42" s="24" t="s">
        <v>1631</v>
      </c>
    </row>
    <row r="43" s="10" customFormat="1" ht="15" customHeight="1" spans="1:8">
      <c r="A43" s="26"/>
      <c r="B43" s="26"/>
      <c r="C43" s="22" t="s">
        <v>1546</v>
      </c>
      <c r="D43" s="23" t="s">
        <v>1551</v>
      </c>
      <c r="E43" s="24" t="s">
        <v>1637</v>
      </c>
      <c r="F43" s="24" t="s">
        <v>1638</v>
      </c>
      <c r="G43" s="24" t="s">
        <v>1630</v>
      </c>
      <c r="H43" s="24" t="s">
        <v>1631</v>
      </c>
    </row>
    <row r="44" s="10" customFormat="1" ht="15" customHeight="1" spans="1:8">
      <c r="A44" s="28"/>
      <c r="B44" s="28"/>
      <c r="C44" s="22" t="s">
        <v>1555</v>
      </c>
      <c r="D44" s="23" t="s">
        <v>1556</v>
      </c>
      <c r="E44" s="24" t="s">
        <v>1639</v>
      </c>
      <c r="F44" s="24" t="s">
        <v>1640</v>
      </c>
      <c r="G44" s="24" t="s">
        <v>1630</v>
      </c>
      <c r="H44" s="24" t="s">
        <v>1631</v>
      </c>
    </row>
    <row r="45" s="10" customFormat="1" ht="15" customHeight="1" spans="1:8">
      <c r="A45" s="30" t="s">
        <v>1641</v>
      </c>
      <c r="B45" s="21" t="s">
        <v>1642</v>
      </c>
      <c r="C45" s="22" t="s">
        <v>1540</v>
      </c>
      <c r="D45" s="23" t="s">
        <v>1541</v>
      </c>
      <c r="E45" s="24" t="s">
        <v>1643</v>
      </c>
      <c r="F45" s="24" t="s">
        <v>1565</v>
      </c>
      <c r="G45" s="24" t="s">
        <v>1631</v>
      </c>
      <c r="H45" s="24" t="s">
        <v>1631</v>
      </c>
    </row>
    <row r="46" s="10" customFormat="1" ht="15" customHeight="1" spans="1:8">
      <c r="A46" s="26"/>
      <c r="B46" s="26"/>
      <c r="C46" s="22" t="s">
        <v>1540</v>
      </c>
      <c r="D46" s="23" t="s">
        <v>1570</v>
      </c>
      <c r="E46" s="24" t="s">
        <v>1644</v>
      </c>
      <c r="F46" s="24" t="s">
        <v>1565</v>
      </c>
      <c r="G46" s="24" t="s">
        <v>1631</v>
      </c>
      <c r="H46" s="24" t="s">
        <v>1631</v>
      </c>
    </row>
    <row r="47" s="10" customFormat="1" ht="15" customHeight="1" spans="1:8">
      <c r="A47" s="26"/>
      <c r="B47" s="26"/>
      <c r="C47" s="22" t="s">
        <v>1540</v>
      </c>
      <c r="D47" s="23" t="s">
        <v>1585</v>
      </c>
      <c r="E47" s="24" t="s">
        <v>1645</v>
      </c>
      <c r="F47" s="24" t="s">
        <v>1646</v>
      </c>
      <c r="G47" s="24" t="s">
        <v>1647</v>
      </c>
      <c r="H47" s="24" t="s">
        <v>1647</v>
      </c>
    </row>
    <row r="48" s="10" customFormat="1" ht="15" customHeight="1" spans="1:8">
      <c r="A48" s="26"/>
      <c r="B48" s="26"/>
      <c r="C48" s="22" t="s">
        <v>1546</v>
      </c>
      <c r="D48" s="23" t="s">
        <v>1551</v>
      </c>
      <c r="E48" s="24" t="s">
        <v>1648</v>
      </c>
      <c r="F48" s="24" t="s">
        <v>1623</v>
      </c>
      <c r="G48" s="24" t="s">
        <v>1631</v>
      </c>
      <c r="H48" s="24" t="s">
        <v>1631</v>
      </c>
    </row>
    <row r="49" s="10" customFormat="1" ht="15" customHeight="1" spans="1:8">
      <c r="A49" s="28"/>
      <c r="B49" s="28"/>
      <c r="C49" s="22" t="s">
        <v>1555</v>
      </c>
      <c r="D49" s="23" t="s">
        <v>1556</v>
      </c>
      <c r="E49" s="24" t="s">
        <v>1649</v>
      </c>
      <c r="F49" s="24" t="s">
        <v>1650</v>
      </c>
      <c r="G49" s="24" t="s">
        <v>1631</v>
      </c>
      <c r="H49" s="24" t="s">
        <v>1631</v>
      </c>
    </row>
    <row r="50" s="10" customFormat="1" ht="15" customHeight="1" spans="1:8">
      <c r="A50" s="30" t="s">
        <v>1651</v>
      </c>
      <c r="B50" s="21" t="s">
        <v>1652</v>
      </c>
      <c r="C50" s="22" t="s">
        <v>1540</v>
      </c>
      <c r="D50" s="23" t="s">
        <v>1541</v>
      </c>
      <c r="E50" s="24" t="s">
        <v>1653</v>
      </c>
      <c r="F50" s="24" t="s">
        <v>1565</v>
      </c>
      <c r="G50" s="24" t="s">
        <v>1631</v>
      </c>
      <c r="H50" s="24" t="s">
        <v>1631</v>
      </c>
    </row>
    <row r="51" s="10" customFormat="1" ht="15" customHeight="1" spans="1:8">
      <c r="A51" s="26"/>
      <c r="B51" s="26"/>
      <c r="C51" s="22" t="s">
        <v>1540</v>
      </c>
      <c r="D51" s="23" t="s">
        <v>1572</v>
      </c>
      <c r="E51" s="24" t="s">
        <v>1654</v>
      </c>
      <c r="F51" s="24" t="s">
        <v>1565</v>
      </c>
      <c r="G51" s="24" t="s">
        <v>1655</v>
      </c>
      <c r="H51" s="24" t="s">
        <v>1631</v>
      </c>
    </row>
    <row r="52" s="10" customFormat="1" ht="15" customHeight="1" spans="1:8">
      <c r="A52" s="26"/>
      <c r="B52" s="26"/>
      <c r="C52" s="22" t="s">
        <v>1540</v>
      </c>
      <c r="D52" s="23" t="s">
        <v>1585</v>
      </c>
      <c r="E52" s="24" t="s">
        <v>1656</v>
      </c>
      <c r="F52" s="24" t="s">
        <v>1657</v>
      </c>
      <c r="G52" s="24" t="s">
        <v>1647</v>
      </c>
      <c r="H52" s="24" t="s">
        <v>1631</v>
      </c>
    </row>
    <row r="53" s="10" customFormat="1" ht="15" customHeight="1" spans="1:8">
      <c r="A53" s="26"/>
      <c r="B53" s="26"/>
      <c r="C53" s="22" t="s">
        <v>1546</v>
      </c>
      <c r="D53" s="23" t="s">
        <v>1551</v>
      </c>
      <c r="E53" s="24" t="s">
        <v>1658</v>
      </c>
      <c r="F53" s="24" t="s">
        <v>1659</v>
      </c>
      <c r="G53" s="24" t="s">
        <v>1631</v>
      </c>
      <c r="H53" s="24" t="s">
        <v>1631</v>
      </c>
    </row>
    <row r="54" s="10" customFormat="1" ht="15" customHeight="1" spans="1:8">
      <c r="A54" s="28"/>
      <c r="B54" s="28"/>
      <c r="C54" s="22" t="s">
        <v>1555</v>
      </c>
      <c r="D54" s="23" t="s">
        <v>1556</v>
      </c>
      <c r="E54" s="24" t="s">
        <v>1649</v>
      </c>
      <c r="F54" s="24" t="s">
        <v>1650</v>
      </c>
      <c r="G54" s="24" t="s">
        <v>1631</v>
      </c>
      <c r="H54" s="24" t="s">
        <v>1631</v>
      </c>
    </row>
    <row r="55" s="10" customFormat="1" ht="15" customHeight="1" spans="1:8">
      <c r="A55" s="30" t="s">
        <v>1660</v>
      </c>
      <c r="B55" s="21" t="s">
        <v>1661</v>
      </c>
      <c r="C55" s="22" t="s">
        <v>1540</v>
      </c>
      <c r="D55" s="23" t="s">
        <v>1541</v>
      </c>
      <c r="E55" s="24" t="s">
        <v>1662</v>
      </c>
      <c r="F55" s="24" t="s">
        <v>1606</v>
      </c>
      <c r="G55" s="24" t="s">
        <v>1663</v>
      </c>
      <c r="H55" s="24" t="s">
        <v>1631</v>
      </c>
    </row>
    <row r="56" s="10" customFormat="1" ht="15" customHeight="1" spans="1:8">
      <c r="A56" s="26"/>
      <c r="B56" s="26"/>
      <c r="C56" s="22" t="s">
        <v>1540</v>
      </c>
      <c r="D56" s="23" t="s">
        <v>1541</v>
      </c>
      <c r="E56" s="24" t="s">
        <v>1664</v>
      </c>
      <c r="F56" s="24" t="s">
        <v>1665</v>
      </c>
      <c r="G56" s="24" t="s">
        <v>1663</v>
      </c>
      <c r="H56" s="24" t="s">
        <v>1631</v>
      </c>
    </row>
    <row r="57" s="10" customFormat="1" ht="15" customHeight="1" spans="1:8">
      <c r="A57" s="26"/>
      <c r="B57" s="26"/>
      <c r="C57" s="22" t="s">
        <v>1540</v>
      </c>
      <c r="D57" s="23" t="s">
        <v>1570</v>
      </c>
      <c r="E57" s="24" t="s">
        <v>1666</v>
      </c>
      <c r="F57" s="24" t="s">
        <v>1565</v>
      </c>
      <c r="G57" s="24" t="s">
        <v>1631</v>
      </c>
      <c r="H57" s="24" t="s">
        <v>1631</v>
      </c>
    </row>
    <row r="58" s="10" customFormat="1" ht="15" customHeight="1" spans="1:8">
      <c r="A58" s="26"/>
      <c r="B58" s="26"/>
      <c r="C58" s="22" t="s">
        <v>1546</v>
      </c>
      <c r="D58" s="23" t="s">
        <v>1667</v>
      </c>
      <c r="E58" s="24" t="s">
        <v>1668</v>
      </c>
      <c r="F58" s="24" t="s">
        <v>1669</v>
      </c>
      <c r="G58" s="24" t="s">
        <v>1631</v>
      </c>
      <c r="H58" s="24" t="s">
        <v>1631</v>
      </c>
    </row>
    <row r="59" s="10" customFormat="1" ht="15" customHeight="1" spans="1:8">
      <c r="A59" s="28"/>
      <c r="B59" s="28"/>
      <c r="C59" s="22" t="s">
        <v>1555</v>
      </c>
      <c r="D59" s="23" t="s">
        <v>1556</v>
      </c>
      <c r="E59" s="24" t="s">
        <v>1670</v>
      </c>
      <c r="F59" s="24" t="s">
        <v>1650</v>
      </c>
      <c r="G59" s="24" t="s">
        <v>1631</v>
      </c>
      <c r="H59" s="24" t="s">
        <v>1631</v>
      </c>
    </row>
    <row r="60" s="10" customFormat="1" ht="15" customHeight="1" spans="1:8">
      <c r="A60" s="30" t="s">
        <v>1671</v>
      </c>
      <c r="B60" s="21" t="s">
        <v>1672</v>
      </c>
      <c r="C60" s="22" t="s">
        <v>1540</v>
      </c>
      <c r="D60" s="23" t="s">
        <v>1541</v>
      </c>
      <c r="E60" s="24" t="s">
        <v>1673</v>
      </c>
      <c r="F60" s="24" t="s">
        <v>1674</v>
      </c>
      <c r="G60" s="24" t="s">
        <v>1675</v>
      </c>
      <c r="H60" s="24" t="s">
        <v>1675</v>
      </c>
    </row>
    <row r="61" s="10" customFormat="1" ht="15" customHeight="1" spans="1:8">
      <c r="A61" s="26"/>
      <c r="B61" s="26"/>
      <c r="C61" s="22" t="s">
        <v>1540</v>
      </c>
      <c r="D61" s="23" t="s">
        <v>1570</v>
      </c>
      <c r="E61" s="24" t="s">
        <v>1676</v>
      </c>
      <c r="F61" s="24" t="s">
        <v>1677</v>
      </c>
      <c r="G61" s="24" t="s">
        <v>1675</v>
      </c>
      <c r="H61" s="24" t="s">
        <v>1675</v>
      </c>
    </row>
    <row r="62" s="10" customFormat="1" ht="15" customHeight="1" spans="1:8">
      <c r="A62" s="26"/>
      <c r="B62" s="26"/>
      <c r="C62" s="22" t="s">
        <v>1540</v>
      </c>
      <c r="D62" s="23" t="s">
        <v>1572</v>
      </c>
      <c r="E62" s="24" t="s">
        <v>1632</v>
      </c>
      <c r="F62" s="24" t="s">
        <v>1565</v>
      </c>
      <c r="G62" s="24" t="s">
        <v>1675</v>
      </c>
      <c r="H62" s="24" t="s">
        <v>1675</v>
      </c>
    </row>
    <row r="63" s="10" customFormat="1" ht="15" customHeight="1" spans="1:8">
      <c r="A63" s="26"/>
      <c r="B63" s="26"/>
      <c r="C63" s="22" t="s">
        <v>1540</v>
      </c>
      <c r="D63" s="23" t="s">
        <v>1585</v>
      </c>
      <c r="E63" s="24" t="s">
        <v>1678</v>
      </c>
      <c r="F63" s="24" t="s">
        <v>1679</v>
      </c>
      <c r="G63" s="24" t="s">
        <v>1675</v>
      </c>
      <c r="H63" s="24" t="s">
        <v>1675</v>
      </c>
    </row>
    <row r="64" s="10" customFormat="1" ht="15" customHeight="1" spans="1:8">
      <c r="A64" s="26"/>
      <c r="B64" s="26"/>
      <c r="C64" s="22" t="s">
        <v>1546</v>
      </c>
      <c r="D64" s="23" t="s">
        <v>1551</v>
      </c>
      <c r="E64" s="24" t="s">
        <v>1680</v>
      </c>
      <c r="F64" s="24" t="s">
        <v>1565</v>
      </c>
      <c r="G64" s="24" t="s">
        <v>1675</v>
      </c>
      <c r="H64" s="24" t="s">
        <v>1675</v>
      </c>
    </row>
    <row r="65" s="10" customFormat="1" ht="15" customHeight="1" spans="1:8">
      <c r="A65" s="26"/>
      <c r="B65" s="26"/>
      <c r="C65" s="22" t="s">
        <v>1546</v>
      </c>
      <c r="D65" s="23" t="s">
        <v>1667</v>
      </c>
      <c r="E65" s="24" t="s">
        <v>1681</v>
      </c>
      <c r="F65" s="24" t="s">
        <v>1665</v>
      </c>
      <c r="G65" s="24" t="s">
        <v>1675</v>
      </c>
      <c r="H65" s="24" t="s">
        <v>1675</v>
      </c>
    </row>
    <row r="66" s="10" customFormat="1" ht="15" customHeight="1" spans="1:8">
      <c r="A66" s="28"/>
      <c r="B66" s="28"/>
      <c r="C66" s="22" t="s">
        <v>1555</v>
      </c>
      <c r="D66" s="23" t="s">
        <v>1556</v>
      </c>
      <c r="E66" s="24" t="s">
        <v>1670</v>
      </c>
      <c r="F66" s="24" t="s">
        <v>1640</v>
      </c>
      <c r="G66" s="24" t="s">
        <v>1675</v>
      </c>
      <c r="H66" s="24" t="s">
        <v>1675</v>
      </c>
    </row>
    <row r="67" s="10" customFormat="1" ht="15" customHeight="1" spans="1:8">
      <c r="A67" s="30" t="s">
        <v>1682</v>
      </c>
      <c r="B67" s="21" t="s">
        <v>1683</v>
      </c>
      <c r="C67" s="22" t="s">
        <v>1540</v>
      </c>
      <c r="D67" s="23" t="s">
        <v>1570</v>
      </c>
      <c r="E67" s="24" t="s">
        <v>1684</v>
      </c>
      <c r="F67" s="24" t="s">
        <v>1565</v>
      </c>
      <c r="G67" s="24" t="s">
        <v>1630</v>
      </c>
      <c r="H67" s="24" t="s">
        <v>1631</v>
      </c>
    </row>
    <row r="68" s="10" customFormat="1" ht="15" customHeight="1" spans="1:8">
      <c r="A68" s="26"/>
      <c r="B68" s="26"/>
      <c r="C68" s="22" t="s">
        <v>1540</v>
      </c>
      <c r="D68" s="23" t="s">
        <v>1572</v>
      </c>
      <c r="E68" s="24" t="s">
        <v>1685</v>
      </c>
      <c r="F68" s="24" t="s">
        <v>1565</v>
      </c>
      <c r="G68" s="24" t="s">
        <v>1631</v>
      </c>
      <c r="H68" s="24" t="s">
        <v>1631</v>
      </c>
    </row>
    <row r="69" s="10" customFormat="1" ht="15" customHeight="1" spans="1:8">
      <c r="A69" s="26"/>
      <c r="B69" s="26"/>
      <c r="C69" s="22" t="s">
        <v>1540</v>
      </c>
      <c r="D69" s="23" t="s">
        <v>1585</v>
      </c>
      <c r="E69" s="24" t="s">
        <v>1686</v>
      </c>
      <c r="F69" s="24" t="s">
        <v>1687</v>
      </c>
      <c r="G69" s="24" t="s">
        <v>1630</v>
      </c>
      <c r="H69" s="24" t="s">
        <v>1631</v>
      </c>
    </row>
    <row r="70" s="10" customFormat="1" ht="15" customHeight="1" spans="1:8">
      <c r="A70" s="26"/>
      <c r="B70" s="26"/>
      <c r="C70" s="22" t="s">
        <v>1540</v>
      </c>
      <c r="D70" s="23" t="s">
        <v>1585</v>
      </c>
      <c r="E70" s="24" t="s">
        <v>1688</v>
      </c>
      <c r="F70" s="24" t="s">
        <v>1689</v>
      </c>
      <c r="G70" s="24" t="s">
        <v>1630</v>
      </c>
      <c r="H70" s="24" t="s">
        <v>1631</v>
      </c>
    </row>
    <row r="71" s="10" customFormat="1" ht="15" customHeight="1" spans="1:8">
      <c r="A71" s="26"/>
      <c r="B71" s="26"/>
      <c r="C71" s="22" t="s">
        <v>1546</v>
      </c>
      <c r="D71" s="23" t="s">
        <v>1551</v>
      </c>
      <c r="E71" s="24" t="s">
        <v>1690</v>
      </c>
      <c r="F71" s="24" t="s">
        <v>1638</v>
      </c>
      <c r="G71" s="24" t="s">
        <v>1630</v>
      </c>
      <c r="H71" s="24" t="s">
        <v>1631</v>
      </c>
    </row>
    <row r="72" s="10" customFormat="1" ht="15" customHeight="1" spans="1:8">
      <c r="A72" s="28"/>
      <c r="B72" s="28"/>
      <c r="C72" s="22" t="s">
        <v>1555</v>
      </c>
      <c r="D72" s="23" t="s">
        <v>1556</v>
      </c>
      <c r="E72" s="24" t="s">
        <v>1691</v>
      </c>
      <c r="F72" s="24" t="s">
        <v>1640</v>
      </c>
      <c r="G72" s="24" t="s">
        <v>1630</v>
      </c>
      <c r="H72" s="24" t="s">
        <v>1631</v>
      </c>
    </row>
    <row r="73" s="10" customFormat="1" ht="15" customHeight="1" spans="1:8">
      <c r="A73" s="30" t="s">
        <v>1692</v>
      </c>
      <c r="B73" s="21" t="s">
        <v>1693</v>
      </c>
      <c r="C73" s="22" t="s">
        <v>1540</v>
      </c>
      <c r="D73" s="23" t="s">
        <v>1541</v>
      </c>
      <c r="E73" s="24" t="s">
        <v>1694</v>
      </c>
      <c r="F73" s="24" t="s">
        <v>1695</v>
      </c>
      <c r="G73" s="24" t="s">
        <v>1696</v>
      </c>
      <c r="H73" s="24" t="s">
        <v>1697</v>
      </c>
    </row>
    <row r="74" s="10" customFormat="1" ht="15" customHeight="1" spans="1:8">
      <c r="A74" s="26"/>
      <c r="B74" s="26"/>
      <c r="C74" s="22" t="s">
        <v>1540</v>
      </c>
      <c r="D74" s="23" t="s">
        <v>1570</v>
      </c>
      <c r="E74" s="24" t="s">
        <v>1698</v>
      </c>
      <c r="F74" s="24" t="s">
        <v>1565</v>
      </c>
      <c r="G74" s="24" t="s">
        <v>1699</v>
      </c>
      <c r="H74" s="24" t="s">
        <v>1700</v>
      </c>
    </row>
    <row r="75" s="10" customFormat="1" ht="15" customHeight="1" spans="1:8">
      <c r="A75" s="26"/>
      <c r="B75" s="26"/>
      <c r="C75" s="22" t="s">
        <v>1546</v>
      </c>
      <c r="D75" s="23" t="s">
        <v>1551</v>
      </c>
      <c r="E75" s="24" t="s">
        <v>1701</v>
      </c>
      <c r="F75" s="24" t="s">
        <v>1702</v>
      </c>
      <c r="G75" s="24" t="s">
        <v>1699</v>
      </c>
      <c r="H75" s="24" t="s">
        <v>1703</v>
      </c>
    </row>
    <row r="76" s="10" customFormat="1" ht="15" customHeight="1" spans="1:8">
      <c r="A76" s="28"/>
      <c r="B76" s="28"/>
      <c r="C76" s="22" t="s">
        <v>1555</v>
      </c>
      <c r="D76" s="23" t="s">
        <v>1556</v>
      </c>
      <c r="E76" s="24" t="s">
        <v>1670</v>
      </c>
      <c r="F76" s="24" t="s">
        <v>1650</v>
      </c>
      <c r="G76" s="24" t="s">
        <v>1699</v>
      </c>
      <c r="H76" s="24" t="s">
        <v>1704</v>
      </c>
    </row>
    <row r="77" s="10" customFormat="1" ht="15" customHeight="1" spans="1:8">
      <c r="A77" s="30" t="s">
        <v>1705</v>
      </c>
      <c r="B77" s="21" t="s">
        <v>1706</v>
      </c>
      <c r="C77" s="22" t="s">
        <v>1540</v>
      </c>
      <c r="D77" s="23" t="s">
        <v>1570</v>
      </c>
      <c r="E77" s="24" t="s">
        <v>1644</v>
      </c>
      <c r="F77" s="24" t="s">
        <v>1565</v>
      </c>
      <c r="G77" s="24" t="s">
        <v>1631</v>
      </c>
      <c r="H77" s="24" t="s">
        <v>1631</v>
      </c>
    </row>
    <row r="78" s="10" customFormat="1" ht="15" customHeight="1" spans="1:8">
      <c r="A78" s="26"/>
      <c r="B78" s="26"/>
      <c r="C78" s="22" t="s">
        <v>1540</v>
      </c>
      <c r="D78" s="23" t="s">
        <v>1572</v>
      </c>
      <c r="E78" s="24" t="s">
        <v>1707</v>
      </c>
      <c r="F78" s="24" t="s">
        <v>1708</v>
      </c>
      <c r="G78" s="24" t="s">
        <v>1631</v>
      </c>
      <c r="H78" s="24" t="s">
        <v>1631</v>
      </c>
    </row>
    <row r="79" s="10" customFormat="1" ht="15" customHeight="1" spans="1:8">
      <c r="A79" s="26"/>
      <c r="B79" s="26"/>
      <c r="C79" s="22" t="s">
        <v>1546</v>
      </c>
      <c r="D79" s="23" t="s">
        <v>1551</v>
      </c>
      <c r="E79" s="24" t="s">
        <v>1709</v>
      </c>
      <c r="F79" s="24" t="s">
        <v>1710</v>
      </c>
      <c r="G79" s="24" t="s">
        <v>1631</v>
      </c>
      <c r="H79" s="24" t="s">
        <v>1631</v>
      </c>
    </row>
    <row r="80" s="10" customFormat="1" ht="15" customHeight="1" spans="1:8">
      <c r="A80" s="28"/>
      <c r="B80" s="28"/>
      <c r="C80" s="22" t="s">
        <v>1555</v>
      </c>
      <c r="D80" s="23" t="s">
        <v>1556</v>
      </c>
      <c r="E80" s="24" t="s">
        <v>1711</v>
      </c>
      <c r="F80" s="24" t="s">
        <v>1623</v>
      </c>
      <c r="G80" s="24" t="s">
        <v>1631</v>
      </c>
      <c r="H80" s="24" t="s">
        <v>1631</v>
      </c>
    </row>
    <row r="81" s="10" customFormat="1" ht="15" customHeight="1" spans="1:8">
      <c r="A81" s="30" t="s">
        <v>1712</v>
      </c>
      <c r="B81" s="21" t="s">
        <v>1713</v>
      </c>
      <c r="C81" s="22" t="s">
        <v>1540</v>
      </c>
      <c r="D81" s="23" t="s">
        <v>1541</v>
      </c>
      <c r="E81" s="24" t="s">
        <v>1714</v>
      </c>
      <c r="F81" s="24" t="s">
        <v>1665</v>
      </c>
      <c r="G81" s="24" t="s">
        <v>1715</v>
      </c>
      <c r="H81" s="24" t="s">
        <v>1631</v>
      </c>
    </row>
    <row r="82" s="10" customFormat="1" ht="15" customHeight="1" spans="1:8">
      <c r="A82" s="26"/>
      <c r="B82" s="26"/>
      <c r="C82" s="22" t="s">
        <v>1540</v>
      </c>
      <c r="D82" s="23" t="s">
        <v>1541</v>
      </c>
      <c r="E82" s="24" t="s">
        <v>1716</v>
      </c>
      <c r="F82" s="24" t="s">
        <v>1717</v>
      </c>
      <c r="G82" s="24" t="s">
        <v>1715</v>
      </c>
      <c r="H82" s="24" t="s">
        <v>1631</v>
      </c>
    </row>
    <row r="83" s="10" customFormat="1" ht="15" customHeight="1" spans="1:8">
      <c r="A83" s="26"/>
      <c r="B83" s="26"/>
      <c r="C83" s="22" t="s">
        <v>1540</v>
      </c>
      <c r="D83" s="23" t="s">
        <v>1570</v>
      </c>
      <c r="E83" s="24" t="s">
        <v>1644</v>
      </c>
      <c r="F83" s="24" t="s">
        <v>1565</v>
      </c>
      <c r="G83" s="24" t="s">
        <v>1631</v>
      </c>
      <c r="H83" s="24" t="s">
        <v>1631</v>
      </c>
    </row>
    <row r="84" s="10" customFormat="1" ht="15" customHeight="1" spans="1:8">
      <c r="A84" s="26"/>
      <c r="B84" s="26"/>
      <c r="C84" s="22" t="s">
        <v>1546</v>
      </c>
      <c r="D84" s="23" t="s">
        <v>1551</v>
      </c>
      <c r="E84" s="24" t="s">
        <v>1718</v>
      </c>
      <c r="F84" s="24" t="s">
        <v>1719</v>
      </c>
      <c r="G84" s="24" t="s">
        <v>1631</v>
      </c>
      <c r="H84" s="24" t="s">
        <v>1631</v>
      </c>
    </row>
    <row r="85" s="10" customFormat="1" ht="15" customHeight="1" spans="1:8">
      <c r="A85" s="26"/>
      <c r="B85" s="26"/>
      <c r="C85" s="22" t="s">
        <v>1546</v>
      </c>
      <c r="D85" s="23" t="s">
        <v>1667</v>
      </c>
      <c r="E85" s="24" t="s">
        <v>1720</v>
      </c>
      <c r="F85" s="24" t="s">
        <v>1721</v>
      </c>
      <c r="G85" s="24" t="s">
        <v>1631</v>
      </c>
      <c r="H85" s="24" t="s">
        <v>1631</v>
      </c>
    </row>
    <row r="86" s="10" customFormat="1" ht="15" customHeight="1" spans="1:8">
      <c r="A86" s="28"/>
      <c r="B86" s="28"/>
      <c r="C86" s="22" t="s">
        <v>1555</v>
      </c>
      <c r="D86" s="23" t="s">
        <v>1556</v>
      </c>
      <c r="E86" s="24" t="s">
        <v>1639</v>
      </c>
      <c r="F86" s="24" t="s">
        <v>1650</v>
      </c>
      <c r="G86" s="24" t="s">
        <v>1631</v>
      </c>
      <c r="H86" s="24" t="s">
        <v>1631</v>
      </c>
    </row>
    <row r="87" s="10" customFormat="1" ht="15" customHeight="1" spans="1:8">
      <c r="A87" s="30" t="s">
        <v>1722</v>
      </c>
      <c r="B87" s="21" t="s">
        <v>1723</v>
      </c>
      <c r="C87" s="22" t="s">
        <v>1540</v>
      </c>
      <c r="D87" s="23" t="s">
        <v>1541</v>
      </c>
      <c r="E87" s="24" t="s">
        <v>1724</v>
      </c>
      <c r="F87" s="24" t="s">
        <v>1565</v>
      </c>
      <c r="G87" s="24" t="s">
        <v>1725</v>
      </c>
      <c r="H87" s="24" t="s">
        <v>1631</v>
      </c>
    </row>
    <row r="88" s="10" customFormat="1" ht="15" customHeight="1" spans="1:8">
      <c r="A88" s="26"/>
      <c r="B88" s="26"/>
      <c r="C88" s="22" t="s">
        <v>1540</v>
      </c>
      <c r="D88" s="23" t="s">
        <v>1570</v>
      </c>
      <c r="E88" s="24" t="s">
        <v>1726</v>
      </c>
      <c r="F88" s="24" t="s">
        <v>1565</v>
      </c>
      <c r="G88" s="24" t="s">
        <v>1725</v>
      </c>
      <c r="H88" s="24" t="s">
        <v>1631</v>
      </c>
    </row>
    <row r="89" s="10" customFormat="1" ht="15" customHeight="1" spans="1:8">
      <c r="A89" s="26"/>
      <c r="B89" s="26"/>
      <c r="C89" s="22" t="s">
        <v>1540</v>
      </c>
      <c r="D89" s="23" t="s">
        <v>1585</v>
      </c>
      <c r="E89" s="24" t="s">
        <v>1727</v>
      </c>
      <c r="F89" s="24" t="s">
        <v>1728</v>
      </c>
      <c r="G89" s="24" t="s">
        <v>1725</v>
      </c>
      <c r="H89" s="24" t="s">
        <v>1631</v>
      </c>
    </row>
    <row r="90" s="10" customFormat="1" ht="15" customHeight="1" spans="1:8">
      <c r="A90" s="26"/>
      <c r="B90" s="26"/>
      <c r="C90" s="22" t="s">
        <v>1546</v>
      </c>
      <c r="D90" s="23" t="s">
        <v>1551</v>
      </c>
      <c r="E90" s="24" t="s">
        <v>1729</v>
      </c>
      <c r="F90" s="24" t="s">
        <v>1640</v>
      </c>
      <c r="G90" s="24" t="s">
        <v>1631</v>
      </c>
      <c r="H90" s="24" t="s">
        <v>1631</v>
      </c>
    </row>
    <row r="91" s="10" customFormat="1" ht="15" customHeight="1" spans="1:8">
      <c r="A91" s="28"/>
      <c r="B91" s="28"/>
      <c r="C91" s="22" t="s">
        <v>1555</v>
      </c>
      <c r="D91" s="23" t="s">
        <v>1556</v>
      </c>
      <c r="E91" s="24" t="s">
        <v>1730</v>
      </c>
      <c r="F91" s="24" t="s">
        <v>1650</v>
      </c>
      <c r="G91" s="24" t="s">
        <v>1631</v>
      </c>
      <c r="H91" s="24" t="s">
        <v>1631</v>
      </c>
    </row>
    <row r="92" s="10" customFormat="1" ht="15" customHeight="1" spans="1:8">
      <c r="A92" s="30" t="s">
        <v>1731</v>
      </c>
      <c r="B92" s="21" t="s">
        <v>1732</v>
      </c>
      <c r="C92" s="22" t="s">
        <v>1540</v>
      </c>
      <c r="D92" s="23" t="s">
        <v>1570</v>
      </c>
      <c r="E92" s="24" t="s">
        <v>1733</v>
      </c>
      <c r="F92" s="24" t="s">
        <v>1565</v>
      </c>
      <c r="G92" s="24" t="s">
        <v>1734</v>
      </c>
      <c r="H92" s="24" t="s">
        <v>1734</v>
      </c>
    </row>
    <row r="93" s="10" customFormat="1" ht="15" customHeight="1" spans="1:8">
      <c r="A93" s="26"/>
      <c r="B93" s="26"/>
      <c r="C93" s="22" t="s">
        <v>1540</v>
      </c>
      <c r="D93" s="23" t="s">
        <v>1572</v>
      </c>
      <c r="E93" s="24" t="s">
        <v>1735</v>
      </c>
      <c r="F93" s="24" t="s">
        <v>1565</v>
      </c>
      <c r="G93" s="24" t="s">
        <v>1734</v>
      </c>
      <c r="H93" s="24" t="s">
        <v>1734</v>
      </c>
    </row>
    <row r="94" s="10" customFormat="1" ht="15" customHeight="1" spans="1:8">
      <c r="A94" s="26"/>
      <c r="B94" s="26"/>
      <c r="C94" s="22" t="s">
        <v>1546</v>
      </c>
      <c r="D94" s="23" t="s">
        <v>1551</v>
      </c>
      <c r="E94" s="24" t="s">
        <v>1736</v>
      </c>
      <c r="F94" s="24" t="s">
        <v>1565</v>
      </c>
      <c r="G94" s="24" t="s">
        <v>1734</v>
      </c>
      <c r="H94" s="24" t="s">
        <v>1734</v>
      </c>
    </row>
    <row r="95" s="10" customFormat="1" ht="15" customHeight="1" spans="1:8">
      <c r="A95" s="28"/>
      <c r="B95" s="28"/>
      <c r="C95" s="22" t="s">
        <v>1555</v>
      </c>
      <c r="D95" s="23" t="s">
        <v>1556</v>
      </c>
      <c r="E95" s="24" t="s">
        <v>1639</v>
      </c>
      <c r="F95" s="24" t="s">
        <v>1640</v>
      </c>
      <c r="G95" s="24" t="s">
        <v>1734</v>
      </c>
      <c r="H95" s="24" t="s">
        <v>1734</v>
      </c>
    </row>
    <row r="96" s="10" customFormat="1" ht="15" customHeight="1" spans="1:8">
      <c r="A96" s="30" t="s">
        <v>1737</v>
      </c>
      <c r="B96" s="21" t="s">
        <v>1738</v>
      </c>
      <c r="C96" s="22" t="s">
        <v>1540</v>
      </c>
      <c r="D96" s="23" t="s">
        <v>1541</v>
      </c>
      <c r="E96" s="24" t="s">
        <v>1653</v>
      </c>
      <c r="F96" s="24" t="s">
        <v>1565</v>
      </c>
      <c r="G96" s="24" t="s">
        <v>1631</v>
      </c>
      <c r="H96" s="24" t="s">
        <v>1631</v>
      </c>
    </row>
    <row r="97" s="10" customFormat="1" ht="15" customHeight="1" spans="1:8">
      <c r="A97" s="26"/>
      <c r="B97" s="26"/>
      <c r="C97" s="22" t="s">
        <v>1540</v>
      </c>
      <c r="D97" s="23" t="s">
        <v>1570</v>
      </c>
      <c r="E97" s="24" t="s">
        <v>1644</v>
      </c>
      <c r="F97" s="24" t="s">
        <v>1565</v>
      </c>
      <c r="G97" s="24" t="s">
        <v>1631</v>
      </c>
      <c r="H97" s="24" t="s">
        <v>1631</v>
      </c>
    </row>
    <row r="98" s="10" customFormat="1" ht="15" customHeight="1" spans="1:8">
      <c r="A98" s="26"/>
      <c r="B98" s="26"/>
      <c r="C98" s="22" t="s">
        <v>1540</v>
      </c>
      <c r="D98" s="23" t="s">
        <v>1572</v>
      </c>
      <c r="E98" s="24" t="s">
        <v>1707</v>
      </c>
      <c r="F98" s="24" t="s">
        <v>1708</v>
      </c>
      <c r="G98" s="24" t="s">
        <v>1631</v>
      </c>
      <c r="H98" s="24" t="s">
        <v>1631</v>
      </c>
    </row>
    <row r="99" s="10" customFormat="1" ht="15" customHeight="1" spans="1:8">
      <c r="A99" s="26"/>
      <c r="B99" s="26"/>
      <c r="C99" s="22" t="s">
        <v>1546</v>
      </c>
      <c r="D99" s="23" t="s">
        <v>1551</v>
      </c>
      <c r="E99" s="24" t="s">
        <v>1739</v>
      </c>
      <c r="F99" s="24" t="s">
        <v>1640</v>
      </c>
      <c r="G99" s="24" t="s">
        <v>1631</v>
      </c>
      <c r="H99" s="24" t="s">
        <v>1631</v>
      </c>
    </row>
    <row r="100" s="10" customFormat="1" ht="15" customHeight="1" spans="1:8">
      <c r="A100" s="28"/>
      <c r="B100" s="28"/>
      <c r="C100" s="22" t="s">
        <v>1555</v>
      </c>
      <c r="D100" s="23" t="s">
        <v>1556</v>
      </c>
      <c r="E100" s="24" t="s">
        <v>1639</v>
      </c>
      <c r="F100" s="24" t="s">
        <v>1650</v>
      </c>
      <c r="G100" s="24" t="s">
        <v>1631</v>
      </c>
      <c r="H100" s="24" t="s">
        <v>1631</v>
      </c>
    </row>
    <row r="101" s="10" customFormat="1" ht="15" customHeight="1" spans="1:8">
      <c r="A101" s="30" t="s">
        <v>1740</v>
      </c>
      <c r="B101" s="21" t="s">
        <v>1741</v>
      </c>
      <c r="C101" s="22" t="s">
        <v>1540</v>
      </c>
      <c r="D101" s="23" t="s">
        <v>1541</v>
      </c>
      <c r="E101" s="24" t="s">
        <v>1742</v>
      </c>
      <c r="F101" s="24" t="s">
        <v>1565</v>
      </c>
      <c r="G101" s="24" t="s">
        <v>1743</v>
      </c>
      <c r="H101" s="24" t="s">
        <v>1631</v>
      </c>
    </row>
    <row r="102" s="10" customFormat="1" ht="15" customHeight="1" spans="1:8">
      <c r="A102" s="26"/>
      <c r="B102" s="26"/>
      <c r="C102" s="22" t="s">
        <v>1540</v>
      </c>
      <c r="D102" s="23" t="s">
        <v>1572</v>
      </c>
      <c r="E102" s="24" t="s">
        <v>1744</v>
      </c>
      <c r="F102" s="24" t="s">
        <v>1565</v>
      </c>
      <c r="G102" s="24" t="s">
        <v>1745</v>
      </c>
      <c r="H102" s="24" t="s">
        <v>1631</v>
      </c>
    </row>
    <row r="103" s="10" customFormat="1" ht="15" customHeight="1" spans="1:8">
      <c r="A103" s="26"/>
      <c r="B103" s="26"/>
      <c r="C103" s="22" t="s">
        <v>1546</v>
      </c>
      <c r="D103" s="23" t="s">
        <v>1551</v>
      </c>
      <c r="E103" s="24" t="s">
        <v>1746</v>
      </c>
      <c r="F103" s="24" t="s">
        <v>1747</v>
      </c>
      <c r="G103" s="24" t="s">
        <v>1631</v>
      </c>
      <c r="H103" s="24" t="s">
        <v>1631</v>
      </c>
    </row>
    <row r="104" s="10" customFormat="1" ht="15" customHeight="1" spans="1:8">
      <c r="A104" s="28"/>
      <c r="B104" s="28"/>
      <c r="C104" s="22" t="s">
        <v>1555</v>
      </c>
      <c r="D104" s="23" t="s">
        <v>1556</v>
      </c>
      <c r="E104" s="24" t="s">
        <v>1639</v>
      </c>
      <c r="F104" s="24" t="s">
        <v>1650</v>
      </c>
      <c r="G104" s="24" t="s">
        <v>1631</v>
      </c>
      <c r="H104" s="24" t="s">
        <v>1631</v>
      </c>
    </row>
    <row r="105" s="10" customFormat="1" ht="15" customHeight="1" spans="1:8">
      <c r="A105" s="30" t="s">
        <v>1748</v>
      </c>
      <c r="B105" s="21" t="s">
        <v>1749</v>
      </c>
      <c r="C105" s="22" t="s">
        <v>1540</v>
      </c>
      <c r="D105" s="23" t="s">
        <v>1541</v>
      </c>
      <c r="E105" s="24" t="s">
        <v>1750</v>
      </c>
      <c r="F105" s="24" t="s">
        <v>1717</v>
      </c>
      <c r="G105" s="24" t="s">
        <v>1631</v>
      </c>
      <c r="H105" s="24" t="s">
        <v>1631</v>
      </c>
    </row>
    <row r="106" s="10" customFormat="1" ht="15" customHeight="1" spans="1:8">
      <c r="A106" s="26"/>
      <c r="B106" s="26"/>
      <c r="C106" s="22" t="s">
        <v>1540</v>
      </c>
      <c r="D106" s="23" t="s">
        <v>1572</v>
      </c>
      <c r="E106" s="24" t="s">
        <v>1707</v>
      </c>
      <c r="F106" s="24" t="s">
        <v>1708</v>
      </c>
      <c r="G106" s="24" t="s">
        <v>1631</v>
      </c>
      <c r="H106" s="24" t="s">
        <v>1631</v>
      </c>
    </row>
    <row r="107" s="10" customFormat="1" ht="15" customHeight="1" spans="1:8">
      <c r="A107" s="26"/>
      <c r="B107" s="26"/>
      <c r="C107" s="22" t="s">
        <v>1546</v>
      </c>
      <c r="D107" s="23" t="s">
        <v>1551</v>
      </c>
      <c r="E107" s="24" t="s">
        <v>1751</v>
      </c>
      <c r="F107" s="24" t="s">
        <v>1719</v>
      </c>
      <c r="G107" s="24" t="s">
        <v>1631</v>
      </c>
      <c r="H107" s="24" t="s">
        <v>1631</v>
      </c>
    </row>
    <row r="108" s="10" customFormat="1" ht="15" customHeight="1" spans="1:8">
      <c r="A108" s="28"/>
      <c r="B108" s="28"/>
      <c r="C108" s="22" t="s">
        <v>1555</v>
      </c>
      <c r="D108" s="23" t="s">
        <v>1556</v>
      </c>
      <c r="E108" s="24" t="s">
        <v>1752</v>
      </c>
      <c r="F108" s="24" t="s">
        <v>1650</v>
      </c>
      <c r="G108" s="24" t="s">
        <v>1631</v>
      </c>
      <c r="H108" s="24" t="s">
        <v>1631</v>
      </c>
    </row>
    <row r="109" s="10" customFormat="1" ht="15" customHeight="1" spans="1:8">
      <c r="A109" s="30" t="s">
        <v>1753</v>
      </c>
      <c r="B109" s="21" t="s">
        <v>1723</v>
      </c>
      <c r="C109" s="22" t="s">
        <v>1540</v>
      </c>
      <c r="D109" s="23" t="s">
        <v>1541</v>
      </c>
      <c r="E109" s="24" t="s">
        <v>1754</v>
      </c>
      <c r="F109" s="24" t="s">
        <v>1565</v>
      </c>
      <c r="G109" s="24" t="s">
        <v>1755</v>
      </c>
      <c r="H109" s="24" t="s">
        <v>1631</v>
      </c>
    </row>
    <row r="110" s="10" customFormat="1" ht="15" customHeight="1" spans="1:8">
      <c r="A110" s="26"/>
      <c r="B110" s="26"/>
      <c r="C110" s="22" t="s">
        <v>1540</v>
      </c>
      <c r="D110" s="23" t="s">
        <v>1570</v>
      </c>
      <c r="E110" s="24" t="s">
        <v>1756</v>
      </c>
      <c r="F110" s="24" t="s">
        <v>1565</v>
      </c>
      <c r="G110" s="24" t="s">
        <v>1631</v>
      </c>
      <c r="H110" s="24" t="s">
        <v>1631</v>
      </c>
    </row>
    <row r="111" s="10" customFormat="1" ht="15" customHeight="1" spans="1:8">
      <c r="A111" s="26"/>
      <c r="B111" s="26"/>
      <c r="C111" s="22" t="s">
        <v>1540</v>
      </c>
      <c r="D111" s="23" t="s">
        <v>1585</v>
      </c>
      <c r="E111" s="24" t="s">
        <v>1727</v>
      </c>
      <c r="F111" s="24" t="s">
        <v>1728</v>
      </c>
      <c r="G111" s="24" t="s">
        <v>1757</v>
      </c>
      <c r="H111" s="24" t="s">
        <v>1758</v>
      </c>
    </row>
    <row r="112" s="10" customFormat="1" ht="15" customHeight="1" spans="1:8">
      <c r="A112" s="26"/>
      <c r="B112" s="26"/>
      <c r="C112" s="22" t="s">
        <v>1546</v>
      </c>
      <c r="D112" s="23" t="s">
        <v>1551</v>
      </c>
      <c r="E112" s="24" t="s">
        <v>1729</v>
      </c>
      <c r="F112" s="24" t="s">
        <v>1640</v>
      </c>
      <c r="G112" s="24" t="s">
        <v>1631</v>
      </c>
      <c r="H112" s="24" t="s">
        <v>1631</v>
      </c>
    </row>
    <row r="113" s="10" customFormat="1" ht="15" customHeight="1" spans="1:8">
      <c r="A113" s="28"/>
      <c r="B113" s="28"/>
      <c r="C113" s="22" t="s">
        <v>1555</v>
      </c>
      <c r="D113" s="23" t="s">
        <v>1556</v>
      </c>
      <c r="E113" s="24" t="s">
        <v>1759</v>
      </c>
      <c r="F113" s="24" t="s">
        <v>1650</v>
      </c>
      <c r="G113" s="24" t="s">
        <v>1631</v>
      </c>
      <c r="H113" s="24" t="s">
        <v>1631</v>
      </c>
    </row>
    <row r="114" s="10" customFormat="1" ht="15" customHeight="1" spans="1:8">
      <c r="A114" s="30" t="s">
        <v>1760</v>
      </c>
      <c r="B114" s="21" t="s">
        <v>1761</v>
      </c>
      <c r="C114" s="22" t="s">
        <v>1540</v>
      </c>
      <c r="D114" s="23" t="s">
        <v>1541</v>
      </c>
      <c r="E114" s="24" t="s">
        <v>1762</v>
      </c>
      <c r="F114" s="24" t="s">
        <v>1763</v>
      </c>
      <c r="G114" s="24" t="s">
        <v>1764</v>
      </c>
      <c r="H114" s="24" t="s">
        <v>1631</v>
      </c>
    </row>
    <row r="115" s="10" customFormat="1" ht="15" customHeight="1" spans="1:8">
      <c r="A115" s="26"/>
      <c r="B115" s="26"/>
      <c r="C115" s="22" t="s">
        <v>1540</v>
      </c>
      <c r="D115" s="23" t="s">
        <v>1570</v>
      </c>
      <c r="E115" s="24" t="s">
        <v>1765</v>
      </c>
      <c r="F115" s="24" t="s">
        <v>1640</v>
      </c>
      <c r="G115" s="24" t="s">
        <v>1766</v>
      </c>
      <c r="H115" s="24" t="s">
        <v>1767</v>
      </c>
    </row>
    <row r="116" s="10" customFormat="1" ht="15" customHeight="1" spans="1:8">
      <c r="A116" s="26"/>
      <c r="B116" s="26"/>
      <c r="C116" s="22" t="s">
        <v>1540</v>
      </c>
      <c r="D116" s="23" t="s">
        <v>1572</v>
      </c>
      <c r="E116" s="24" t="s">
        <v>1768</v>
      </c>
      <c r="F116" s="24" t="s">
        <v>1565</v>
      </c>
      <c r="G116" s="24" t="s">
        <v>1769</v>
      </c>
      <c r="H116" s="24" t="s">
        <v>1770</v>
      </c>
    </row>
    <row r="117" s="10" customFormat="1" ht="15" customHeight="1" spans="1:8">
      <c r="A117" s="26"/>
      <c r="B117" s="26"/>
      <c r="C117" s="22" t="s">
        <v>1546</v>
      </c>
      <c r="D117" s="23" t="s">
        <v>1551</v>
      </c>
      <c r="E117" s="24" t="s">
        <v>1751</v>
      </c>
      <c r="F117" s="24" t="s">
        <v>1719</v>
      </c>
      <c r="G117" s="24" t="s">
        <v>1771</v>
      </c>
      <c r="H117" s="24" t="s">
        <v>1631</v>
      </c>
    </row>
    <row r="118" s="10" customFormat="1" ht="15" customHeight="1" spans="1:8">
      <c r="A118" s="28"/>
      <c r="B118" s="28"/>
      <c r="C118" s="22" t="s">
        <v>1555</v>
      </c>
      <c r="D118" s="23" t="s">
        <v>1556</v>
      </c>
      <c r="E118" s="24" t="s">
        <v>1670</v>
      </c>
      <c r="F118" s="24" t="s">
        <v>1623</v>
      </c>
      <c r="G118" s="24" t="s">
        <v>1772</v>
      </c>
      <c r="H118" s="24" t="s">
        <v>1631</v>
      </c>
    </row>
  </sheetData>
  <mergeCells count="43">
    <mergeCell ref="A2:H2"/>
    <mergeCell ref="A7:A10"/>
    <mergeCell ref="A14:A21"/>
    <mergeCell ref="A24:A29"/>
    <mergeCell ref="A30:A32"/>
    <mergeCell ref="A33:A36"/>
    <mergeCell ref="A39:A44"/>
    <mergeCell ref="A45:A49"/>
    <mergeCell ref="A50:A54"/>
    <mergeCell ref="A55:A59"/>
    <mergeCell ref="A60:A66"/>
    <mergeCell ref="A67:A72"/>
    <mergeCell ref="A73:A76"/>
    <mergeCell ref="A77:A80"/>
    <mergeCell ref="A81:A86"/>
    <mergeCell ref="A87:A91"/>
    <mergeCell ref="A92:A95"/>
    <mergeCell ref="A96:A100"/>
    <mergeCell ref="A101:A104"/>
    <mergeCell ref="A105:A108"/>
    <mergeCell ref="A109:A113"/>
    <mergeCell ref="A114:A118"/>
    <mergeCell ref="B7:B10"/>
    <mergeCell ref="B14:B21"/>
    <mergeCell ref="B24:B29"/>
    <mergeCell ref="B30:B32"/>
    <mergeCell ref="B33:B36"/>
    <mergeCell ref="B39:B44"/>
    <mergeCell ref="B45:B49"/>
    <mergeCell ref="B50:B54"/>
    <mergeCell ref="B55:B59"/>
    <mergeCell ref="B60:B66"/>
    <mergeCell ref="B67:B72"/>
    <mergeCell ref="B73:B76"/>
    <mergeCell ref="B77:B80"/>
    <mergeCell ref="B81:B86"/>
    <mergeCell ref="B87:B91"/>
    <mergeCell ref="B92:B95"/>
    <mergeCell ref="B96:B100"/>
    <mergeCell ref="B101:B104"/>
    <mergeCell ref="B105:B108"/>
    <mergeCell ref="B109:B113"/>
    <mergeCell ref="B114:B118"/>
  </mergeCells>
  <pageMargins left="0.75" right="0.75" top="1" bottom="1" header="0.509027777777778" footer="0.509027777777778"/>
  <pageSetup paperSize="9" scale="78" orientation="landscape"/>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3"/>
  <dimension ref="A1:B12"/>
  <sheetViews>
    <sheetView topLeftCell="A4" workbookViewId="0">
      <selection activeCell="B7" sqref="B7"/>
    </sheetView>
  </sheetViews>
  <sheetFormatPr defaultColWidth="9" defaultRowHeight="13.5" outlineLevelCol="1"/>
  <cols>
    <col min="1" max="1" width="30.5" style="1" customWidth="1"/>
    <col min="2" max="2" width="71.125" style="1" customWidth="1"/>
    <col min="3" max="16384" width="9" style="1"/>
  </cols>
  <sheetData>
    <row r="1" ht="32.1" customHeight="1" spans="1:2">
      <c r="A1" s="2" t="s">
        <v>1773</v>
      </c>
      <c r="B1" s="2"/>
    </row>
    <row r="3" ht="39.95" customHeight="1" spans="1:2">
      <c r="A3" s="3" t="s">
        <v>1774</v>
      </c>
      <c r="B3" s="4" t="s">
        <v>1775</v>
      </c>
    </row>
    <row r="4" ht="103" customHeight="1" spans="1:2">
      <c r="A4" s="5" t="s">
        <v>1776</v>
      </c>
      <c r="B4" s="6" t="s">
        <v>1777</v>
      </c>
    </row>
    <row r="5" ht="109" customHeight="1" spans="1:2">
      <c r="A5" s="7" t="s">
        <v>1778</v>
      </c>
      <c r="B5" s="6" t="s">
        <v>1779</v>
      </c>
    </row>
    <row r="6" ht="139" customHeight="1" spans="1:2">
      <c r="A6" s="7" t="s">
        <v>1780</v>
      </c>
      <c r="B6" s="6" t="s">
        <v>1781</v>
      </c>
    </row>
    <row r="7" ht="77" customHeight="1" spans="1:2">
      <c r="A7" s="7" t="s">
        <v>1782</v>
      </c>
      <c r="B7" s="6" t="s">
        <v>1783</v>
      </c>
    </row>
    <row r="8" ht="45" customHeight="1" spans="1:2">
      <c r="A8" s="8"/>
      <c r="B8" s="8"/>
    </row>
    <row r="9" ht="45" customHeight="1" spans="1:2">
      <c r="A9" s="8"/>
      <c r="B9" s="8"/>
    </row>
    <row r="10" ht="45" customHeight="1" spans="1:2">
      <c r="A10" s="8"/>
      <c r="B10" s="8"/>
    </row>
    <row r="11" ht="45" customHeight="1" spans="1:2">
      <c r="A11" s="8"/>
      <c r="B11" s="8"/>
    </row>
    <row r="12" ht="45" customHeight="1" spans="1:2">
      <c r="A12" s="8"/>
      <c r="B12" s="8"/>
    </row>
  </sheetData>
  <mergeCells count="1">
    <mergeCell ref="A1:B1"/>
  </mergeCells>
  <conditionalFormatting sqref="A4">
    <cfRule type="expression" dxfId="1" priority="8" stopIfTrue="1">
      <formula>"len($A:$A)=3"</formula>
    </cfRule>
  </conditionalFormatting>
  <conditionalFormatting sqref="A5">
    <cfRule type="expression" dxfId="1" priority="6" stopIfTrue="1">
      <formula>"len($A:$A)=3"</formula>
    </cfRule>
  </conditionalFormatting>
  <conditionalFormatting sqref="A6">
    <cfRule type="expression" dxfId="1" priority="2" stopIfTrue="1">
      <formula>"len($A:$A)=3"</formula>
    </cfRule>
  </conditionalFormatting>
  <conditionalFormatting sqref="A7">
    <cfRule type="expression" dxfId="1" priority="1" stopIfTrue="1">
      <formula>"len($A:$A)=3"</formula>
    </cfRule>
  </conditionalFormatting>
  <pageMargins left="0.75" right="0.75" top="1" bottom="1" header="0.509027777777778" footer="0.509027777777778"/>
  <pageSetup paperSize="9" orientation="portrait"/>
  <headerFooter/>
</worksheet>
</file>

<file path=docProps/app.xml><?xml version="1.0" encoding="utf-8"?>
<Properties xmlns="http://schemas.openxmlformats.org/officeDocument/2006/extended-properties" xmlns:vt="http://schemas.openxmlformats.org/officeDocument/2006/docPropsVTypes">
  <Company>云南省财政厅</Company>
  <Application>Microsoft Excel</Application>
  <HeadingPairs>
    <vt:vector size="2" baseType="variant">
      <vt:variant>
        <vt:lpstr>工作表</vt:lpstr>
      </vt:variant>
      <vt:variant>
        <vt:i4>35</vt:i4>
      </vt:variant>
    </vt:vector>
  </HeadingPairs>
  <TitlesOfParts>
    <vt:vector size="35" baseType="lpstr">
      <vt:lpstr>封面</vt:lpstr>
      <vt:lpstr>目录</vt:lpstr>
      <vt:lpstr>1-1嵩明县一般公共预算收入情况表</vt:lpstr>
      <vt:lpstr>1-2嵩明县一般公共预算支出情况表</vt:lpstr>
      <vt:lpstr>1-3嵩明县本级一般公共预算收入情况表</vt:lpstr>
      <vt:lpstr>1-4嵩明县本级一般公共预算支出情况表（公开到项级）</vt:lpstr>
      <vt:lpstr>1-5嵩明县一般公共预算基本支出情况表（公开到款级）</vt:lpstr>
      <vt:lpstr>1-6嵩明县一般公共预算支出表（州、市对下转移支付项目）</vt:lpstr>
      <vt:lpstr>1-7嵩明县分地区税收返还和转移支付预算表</vt:lpstr>
      <vt:lpstr>1-8嵩明县“三公”经费预算财政拨款情况统计表</vt:lpstr>
      <vt:lpstr>2-1嵩明县政府性基金预算收入情况表</vt:lpstr>
      <vt:lpstr>2-2嵩明县政府性基金预算支出情况表</vt:lpstr>
      <vt:lpstr>2-3嵩明县本级政府性基金预算收入情况表</vt:lpstr>
      <vt:lpstr>2-4嵩明县本级政府性基金预算支出情况表（公开到项级）</vt:lpstr>
      <vt:lpstr>2-5本级政府性基金支出表（州、市对下转移支付）</vt:lpstr>
      <vt:lpstr>3-1嵩明县国有资本经营收入预算情况表</vt:lpstr>
      <vt:lpstr>3-2嵩明县国有资本经营支出预算情况表</vt:lpstr>
      <vt:lpstr>3-3嵩明县本级国有资本经营收入预算情况表</vt:lpstr>
      <vt:lpstr>3-4嵩明县本级国有资本经营支出预算情况表（公开到项级）</vt:lpstr>
      <vt:lpstr>3-5 嵩明县国有资本经营预算转移支付表 （分地区）</vt:lpstr>
      <vt:lpstr>3-6 国有资本经营预算转移支付表（分项目）</vt:lpstr>
      <vt:lpstr>4-1嵩明县社会保险基金收入预算情况表</vt:lpstr>
      <vt:lpstr>4-2嵩明县社会保险基金支出预算情况表</vt:lpstr>
      <vt:lpstr>4-3嵩明县本级社会保险基金收入预算情况表</vt:lpstr>
      <vt:lpstr>4-4嵩明县本级社会保险基金支出预算情况表</vt:lpstr>
      <vt:lpstr>5-1  嵩明县 2019年地方政府债务限额及余额预算情况表</vt:lpstr>
      <vt:lpstr>5-2  嵩明县2019年地方政府一般债务余额情况表</vt:lpstr>
      <vt:lpstr>5-3 嵩明县 本级2019年地方政府一般债务余额情况表</vt:lpstr>
      <vt:lpstr>5-4 嵩明县2019年地方政府专项债务余额情况表</vt:lpstr>
      <vt:lpstr>5-5 嵩明县本级2019年地方政府专项债务余额情况表（本级）</vt:lpstr>
      <vt:lpstr>5-6 嵩明县地方政府债券发行及还本付息情况表</vt:lpstr>
      <vt:lpstr>5-72020年本级政府专项债务限额和余额情况表</vt:lpstr>
      <vt:lpstr>5-82020年年初新增地方政府债券资金安排表</vt:lpstr>
      <vt:lpstr>6-1嵩明县重大政策和重点项目绩效目标表</vt:lpstr>
      <vt:lpstr>6-2嵩明县重点工作情况解释说明汇总表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段中杰</dc:creator>
  <cp:lastModifiedBy>Administrator</cp:lastModifiedBy>
  <dcterms:created xsi:type="dcterms:W3CDTF">2006-09-16T00:00:00Z</dcterms:created>
  <cp:lastPrinted>2020-01-17T09:59:00Z</cp:lastPrinted>
  <dcterms:modified xsi:type="dcterms:W3CDTF">2020-07-12T03:33:15Z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KSOReadingLayout">
    <vt:bool>true</vt:bool>
  </property>
</Properties>
</file>