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filterPrivacy="1" defaultThemeVersion="124226"/>
  <xr:revisionPtr revIDLastSave="0" documentId="10_ncr:8100000_{24FB3A82-F7FC-4181-BD5E-EB9926745D3F}" xr6:coauthVersionLast="34" xr6:coauthVersionMax="34" xr10:uidLastSave="{00000000-0000-0000-0000-000000000000}"/>
  <bookViews>
    <workbookView xWindow="0" yWindow="90" windowWidth="19200" windowHeight="11640" xr2:uid="{00000000-000D-0000-FFFF-FFFF00000000}"/>
  </bookViews>
  <sheets>
    <sheet name="附件1" sheetId="1" r:id="rId1"/>
    <sheet name="附件2" sheetId="3" r:id="rId2"/>
  </sheets>
  <definedNames>
    <definedName name="_xlnm.Print_Titles" localSheetId="0">附件1!$1:$4</definedName>
  </definedNames>
  <calcPr calcId="162913" concurrentCalc="0"/>
</workbook>
</file>

<file path=xl/calcChain.xml><?xml version="1.0" encoding="utf-8"?>
<calcChain xmlns="http://schemas.openxmlformats.org/spreadsheetml/2006/main">
  <c r="H4" i="1" l="1"/>
  <c r="F5" i="1"/>
  <c r="F6" i="1"/>
  <c r="F7" i="1"/>
  <c r="G4" i="1"/>
  <c r="F4" i="1"/>
  <c r="L25" i="3"/>
  <c r="K25" i="3"/>
  <c r="F25" i="3"/>
  <c r="G25" i="3"/>
  <c r="H25" i="3"/>
  <c r="I25" i="3"/>
  <c r="J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E25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G40" i="3"/>
  <c r="K40" i="3"/>
  <c r="O40" i="3"/>
  <c r="S40" i="3"/>
  <c r="W40" i="3"/>
  <c r="AA40" i="3"/>
  <c r="AE40" i="3"/>
  <c r="AI40" i="3"/>
  <c r="F40" i="3"/>
  <c r="N40" i="3"/>
  <c r="R40" i="3"/>
  <c r="V40" i="3"/>
  <c r="Z40" i="3"/>
  <c r="AH40" i="3"/>
  <c r="E40" i="3"/>
  <c r="I40" i="3"/>
  <c r="M40" i="3"/>
  <c r="Q40" i="3"/>
  <c r="U40" i="3"/>
  <c r="Y40" i="3"/>
  <c r="AC40" i="3"/>
  <c r="AG40" i="3"/>
  <c r="J40" i="3"/>
  <c r="AD40" i="3"/>
  <c r="H40" i="3"/>
  <c r="L40" i="3"/>
  <c r="P40" i="3"/>
  <c r="T40" i="3"/>
  <c r="X40" i="3"/>
  <c r="AB40" i="3"/>
  <c r="AF40" i="3"/>
</calcChain>
</file>

<file path=xl/sharedStrings.xml><?xml version="1.0" encoding="utf-8"?>
<sst xmlns="http://schemas.openxmlformats.org/spreadsheetml/2006/main" count="224" uniqueCount="125">
  <si>
    <t>小街镇</t>
  </si>
  <si>
    <t>杨林镇</t>
  </si>
  <si>
    <t>牛栏江镇</t>
  </si>
  <si>
    <t>大箐村委会</t>
  </si>
  <si>
    <t>马场地</t>
  </si>
  <si>
    <t>花窝村委会</t>
  </si>
  <si>
    <t>荒田村委会</t>
  </si>
  <si>
    <t>镇（街道）</t>
    <phoneticPr fontId="1" type="noConversion"/>
  </si>
  <si>
    <t>行政村</t>
    <phoneticPr fontId="1" type="noConversion"/>
  </si>
  <si>
    <t>自然村</t>
    <phoneticPr fontId="1" type="noConversion"/>
  </si>
  <si>
    <t>嵩阳街道</t>
    <phoneticPr fontId="1" type="noConversion"/>
  </si>
  <si>
    <t>东村居委会</t>
    <phoneticPr fontId="1" type="noConversion"/>
  </si>
  <si>
    <t>老草凹</t>
  </si>
  <si>
    <t>土白场</t>
  </si>
  <si>
    <t>匡郎村委会</t>
    <phoneticPr fontId="1" type="noConversion"/>
  </si>
  <si>
    <t>龙潭坡</t>
  </si>
  <si>
    <t>大泥塘</t>
  </si>
  <si>
    <t>核桃村委会</t>
    <phoneticPr fontId="1" type="noConversion"/>
  </si>
  <si>
    <t>干海子</t>
  </si>
  <si>
    <t>麦地冲</t>
  </si>
  <si>
    <t>杨梅山</t>
  </si>
  <si>
    <t>蛤蟆山</t>
  </si>
  <si>
    <t>马尾箐</t>
  </si>
  <si>
    <t>大龙潭</t>
  </si>
  <si>
    <t>大箐村委会</t>
    <phoneticPr fontId="1" type="noConversion"/>
  </si>
  <si>
    <t>石头山</t>
  </si>
  <si>
    <t>荒田村委会</t>
    <phoneticPr fontId="1" type="noConversion"/>
  </si>
  <si>
    <t>大麦地</t>
  </si>
  <si>
    <t>大山</t>
  </si>
  <si>
    <t>大弯</t>
  </si>
  <si>
    <t>徐家</t>
  </si>
  <si>
    <t>矣得谷村委会</t>
    <phoneticPr fontId="1" type="noConversion"/>
  </si>
  <si>
    <t>阿左村</t>
  </si>
  <si>
    <t>嵩明县</t>
    <phoneticPr fontId="1" type="noConversion"/>
  </si>
  <si>
    <t>基本情况表</t>
  </si>
  <si>
    <t>数据填报年度</t>
  </si>
  <si>
    <t>人口数</t>
  </si>
  <si>
    <t>人均纯收入</t>
  </si>
  <si>
    <t>人均有粮</t>
  </si>
  <si>
    <t>缺乏生存条件需要易地搬迁人口</t>
  </si>
  <si>
    <t>农村住房困难户数量</t>
  </si>
  <si>
    <t xml:space="preserve">未解决安全饮水人数 </t>
  </si>
  <si>
    <t>低保人口数量</t>
  </si>
  <si>
    <t xml:space="preserve">耕地状况 </t>
  </si>
  <si>
    <t xml:space="preserve">林地状况 </t>
  </si>
  <si>
    <t>荒地情况</t>
  </si>
  <si>
    <t>公路</t>
  </si>
  <si>
    <t>通电</t>
  </si>
  <si>
    <t>通广播电视</t>
  </si>
  <si>
    <t>有村级卫生室</t>
  </si>
  <si>
    <t>有村级文化活动场所</t>
  </si>
  <si>
    <t/>
  </si>
  <si>
    <t>总户数</t>
    <phoneticPr fontId="5" type="noConversion"/>
  </si>
  <si>
    <t>总人口</t>
  </si>
  <si>
    <t>其中:贫困人口</t>
  </si>
  <si>
    <t>其中：建档立卡户数</t>
  </si>
  <si>
    <t>其中:建档立卡贫困人口</t>
  </si>
  <si>
    <t>其中：残疾人口</t>
  </si>
  <si>
    <t>高稳产农田和基本农田</t>
  </si>
  <si>
    <t>中低产田</t>
  </si>
  <si>
    <t>经济作物</t>
  </si>
  <si>
    <t>总林地面积</t>
  </si>
  <si>
    <t>其中：天然林和生态林</t>
  </si>
  <si>
    <t>其中：经济林木</t>
  </si>
  <si>
    <t>其中：经济林果</t>
  </si>
  <si>
    <t xml:space="preserve">荒地总量 </t>
  </si>
  <si>
    <t>其中：石漠化荒地</t>
  </si>
  <si>
    <t>其中：荒山和坡度较大的陡坡地</t>
  </si>
  <si>
    <t xml:space="preserve">其中：平地和坡度较小的缓坡地 </t>
  </si>
  <si>
    <t>行政村道路硬化</t>
  </si>
  <si>
    <t>自然村通硬化路</t>
  </si>
  <si>
    <t>自然村通简易路</t>
  </si>
  <si>
    <t>村内道路硬化</t>
  </si>
  <si>
    <t>户</t>
    <phoneticPr fontId="5" type="noConversion"/>
  </si>
  <si>
    <t>人</t>
  </si>
  <si>
    <t>户</t>
  </si>
  <si>
    <t>元</t>
  </si>
  <si>
    <t>公斤</t>
  </si>
  <si>
    <t>亩</t>
  </si>
  <si>
    <t>个</t>
  </si>
  <si>
    <t>干河、菜子箐安置点</t>
    <phoneticPr fontId="5" type="noConversion"/>
  </si>
  <si>
    <t>普渡</t>
  </si>
  <si>
    <t>下普渡一组</t>
  </si>
  <si>
    <t>杨家村（小冲）</t>
    <phoneticPr fontId="5" type="noConversion"/>
  </si>
  <si>
    <t>大红山</t>
    <phoneticPr fontId="5" type="noConversion"/>
  </si>
  <si>
    <t>大箐</t>
    <phoneticPr fontId="5" type="noConversion"/>
  </si>
  <si>
    <t>落里黑、十二工</t>
    <phoneticPr fontId="5" type="noConversion"/>
  </si>
  <si>
    <t>石子河</t>
  </si>
  <si>
    <t>小二河</t>
  </si>
  <si>
    <t>石虎</t>
  </si>
  <si>
    <t>下荒田</t>
  </si>
  <si>
    <t>上荒田</t>
  </si>
  <si>
    <t>田坝</t>
  </si>
  <si>
    <t>全县总计</t>
    <phoneticPr fontId="1" type="noConversion"/>
  </si>
  <si>
    <t>行政村</t>
    <phoneticPr fontId="1" type="noConversion"/>
  </si>
  <si>
    <t>镇（街道）</t>
    <phoneticPr fontId="1" type="noConversion"/>
  </si>
  <si>
    <t>牛足村委会</t>
    <phoneticPr fontId="1" type="noConversion"/>
  </si>
  <si>
    <t>匡郎一、二、三组</t>
    <phoneticPr fontId="5" type="noConversion"/>
  </si>
  <si>
    <t>落水洞村委会</t>
    <phoneticPr fontId="1" type="noConversion"/>
  </si>
  <si>
    <t>嵩阳街道合计</t>
    <phoneticPr fontId="1" type="noConversion"/>
  </si>
  <si>
    <t>小街镇合计</t>
    <phoneticPr fontId="1" type="noConversion"/>
  </si>
  <si>
    <t>杨林镇合计</t>
    <phoneticPr fontId="1" type="noConversion"/>
  </si>
  <si>
    <t>牛栏江镇合计</t>
    <phoneticPr fontId="1" type="noConversion"/>
  </si>
  <si>
    <t>霞林寺</t>
    <phoneticPr fontId="1" type="noConversion"/>
  </si>
  <si>
    <t>牛栏江镇</t>
    <phoneticPr fontId="1" type="noConversion"/>
  </si>
  <si>
    <t>市级（万元）</t>
    <phoneticPr fontId="1" type="noConversion"/>
  </si>
  <si>
    <t>合计（万元）</t>
    <phoneticPr fontId="1" type="noConversion"/>
  </si>
  <si>
    <t>建设内容</t>
    <phoneticPr fontId="1" type="noConversion"/>
  </si>
  <si>
    <t>茅草田</t>
    <phoneticPr fontId="1" type="noConversion"/>
  </si>
  <si>
    <t>县级（万元）</t>
    <phoneticPr fontId="1" type="noConversion"/>
  </si>
  <si>
    <t>财政专项扶贫资金</t>
    <phoneticPr fontId="1" type="noConversion"/>
  </si>
  <si>
    <t>单位及责任人</t>
    <phoneticPr fontId="1" type="noConversion"/>
  </si>
  <si>
    <t>牛栏江镇把谢明</t>
    <phoneticPr fontId="1" type="noConversion"/>
  </si>
  <si>
    <t>预期效益</t>
    <phoneticPr fontId="1" type="noConversion"/>
  </si>
  <si>
    <t>方便群众出行及生产生活</t>
    <phoneticPr fontId="1" type="noConversion"/>
  </si>
  <si>
    <t>6个自然村</t>
    <phoneticPr fontId="1" type="noConversion"/>
  </si>
  <si>
    <t>大火地</t>
    <phoneticPr fontId="1" type="noConversion"/>
  </si>
  <si>
    <t>美化村内环境</t>
    <phoneticPr fontId="1" type="noConversion"/>
  </si>
  <si>
    <t xml:space="preserve">自然村间道路（盘山路口到大箐村委会一监区）硬化3150米，宽6.5米，厚0.25米；碎石垫层长3150米，宽6.5米，厚0.18米；道路水稳层长3150米，宽6.5米，厚0.2米；路缘挡墙长3150米，宽0.25米，高0.83米；排水沟长3150，宽1米（沟沿宽0.25），高0.93米
</t>
    <phoneticPr fontId="1" type="noConversion"/>
  </si>
  <si>
    <t>实施年度</t>
    <phoneticPr fontId="1" type="noConversion"/>
  </si>
  <si>
    <t>大火地安置点绿化项目，爬山虎种植2500棵，每棵4.6元；树木绿化种植球花石楠胸径10公分21棵，每棵785元；安装电能路灯20盏，每盏2600元。</t>
    <phoneticPr fontId="1" type="noConversion"/>
  </si>
  <si>
    <t>茅草田进村道路硬化长4500米，宽4.5米20250平方米，厚0.2米，碎石垫层0.2米，建一座桥跨度3米，宽5米。</t>
    <phoneticPr fontId="1" type="noConversion"/>
  </si>
  <si>
    <t>备注</t>
    <phoneticPr fontId="1" type="noConversion"/>
  </si>
  <si>
    <t>县交运局组织实施建设</t>
    <phoneticPr fontId="1" type="noConversion"/>
  </si>
  <si>
    <t>嵩明县2018年第二批财政专项资金扶贫建设项目资金安排表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</si>
</sst>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/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3" borderId="1" xfId="2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9" fillId="3" borderId="1" xfId="22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</cellXfs>
  <cellStyles count="52">
    <cellStyle name="常规" xfId="0" builtinId="0"/>
    <cellStyle name="常规 10" xfId="26" xr:uid="{00000000-0005-0000-0000-000001000000}"/>
    <cellStyle name="常规 2" xfId="2" xr:uid="{00000000-0005-0000-0000-000002000000}"/>
    <cellStyle name="常规 2 12" xfId="3" xr:uid="{00000000-0005-0000-0000-000003000000}"/>
    <cellStyle name="常规 2 12 2" xfId="4" xr:uid="{00000000-0005-0000-0000-000004000000}"/>
    <cellStyle name="常规 2 12 2 2" xfId="5" xr:uid="{00000000-0005-0000-0000-000005000000}"/>
    <cellStyle name="常规 2 12 2 2 2" xfId="30" xr:uid="{00000000-0005-0000-0000-000006000000}"/>
    <cellStyle name="常规 2 12 2 3" xfId="29" xr:uid="{00000000-0005-0000-0000-000007000000}"/>
    <cellStyle name="常规 2 12 3" xfId="6" xr:uid="{00000000-0005-0000-0000-000008000000}"/>
    <cellStyle name="常规 2 12 3 2" xfId="31" xr:uid="{00000000-0005-0000-0000-000009000000}"/>
    <cellStyle name="常规 2 12 4" xfId="28" xr:uid="{00000000-0005-0000-0000-00000A000000}"/>
    <cellStyle name="常规 2 13" xfId="7" xr:uid="{00000000-0005-0000-0000-00000B000000}"/>
    <cellStyle name="常规 2 13 2" xfId="8" xr:uid="{00000000-0005-0000-0000-00000C000000}"/>
    <cellStyle name="常规 2 13 2 2" xfId="9" xr:uid="{00000000-0005-0000-0000-00000D000000}"/>
    <cellStyle name="常规 2 13 2 2 2" xfId="34" xr:uid="{00000000-0005-0000-0000-00000E000000}"/>
    <cellStyle name="常规 2 13 2 3" xfId="33" xr:uid="{00000000-0005-0000-0000-00000F000000}"/>
    <cellStyle name="常规 2 13 3" xfId="10" xr:uid="{00000000-0005-0000-0000-000010000000}"/>
    <cellStyle name="常规 2 13 3 2" xfId="35" xr:uid="{00000000-0005-0000-0000-000011000000}"/>
    <cellStyle name="常规 2 13 4" xfId="32" xr:uid="{00000000-0005-0000-0000-000012000000}"/>
    <cellStyle name="常规 2 2" xfId="11" xr:uid="{00000000-0005-0000-0000-000013000000}"/>
    <cellStyle name="常规 2 2 2" xfId="12" xr:uid="{00000000-0005-0000-0000-000014000000}"/>
    <cellStyle name="常规 2 2 2 2" xfId="37" xr:uid="{00000000-0005-0000-0000-000015000000}"/>
    <cellStyle name="常规 2 2 3" xfId="36" xr:uid="{00000000-0005-0000-0000-000016000000}"/>
    <cellStyle name="常规 2 3" xfId="13" xr:uid="{00000000-0005-0000-0000-000017000000}"/>
    <cellStyle name="常规 2 3 2" xfId="38" xr:uid="{00000000-0005-0000-0000-000018000000}"/>
    <cellStyle name="常规 2 4" xfId="14" xr:uid="{00000000-0005-0000-0000-000019000000}"/>
    <cellStyle name="常规 2 4 2" xfId="39" xr:uid="{00000000-0005-0000-0000-00001A000000}"/>
    <cellStyle name="常规 2 5" xfId="27" xr:uid="{00000000-0005-0000-0000-00001B000000}"/>
    <cellStyle name="常规 3" xfId="15" xr:uid="{00000000-0005-0000-0000-00001C000000}"/>
    <cellStyle name="常规 3 2" xfId="16" xr:uid="{00000000-0005-0000-0000-00001D000000}"/>
    <cellStyle name="常规 3 2 2" xfId="17" xr:uid="{00000000-0005-0000-0000-00001E000000}"/>
    <cellStyle name="常规 3 2 2 2" xfId="42" xr:uid="{00000000-0005-0000-0000-00001F000000}"/>
    <cellStyle name="常规 3 2 3" xfId="41" xr:uid="{00000000-0005-0000-0000-000020000000}"/>
    <cellStyle name="常规 3 3" xfId="18" xr:uid="{00000000-0005-0000-0000-000021000000}"/>
    <cellStyle name="常规 3 3 2" xfId="43" xr:uid="{00000000-0005-0000-0000-000022000000}"/>
    <cellStyle name="常规 3 4" xfId="40" xr:uid="{00000000-0005-0000-0000-000023000000}"/>
    <cellStyle name="常规 4" xfId="19" xr:uid="{00000000-0005-0000-0000-000024000000}"/>
    <cellStyle name="常规 4 2" xfId="20" xr:uid="{00000000-0005-0000-0000-000025000000}"/>
    <cellStyle name="常规 4 2 2" xfId="45" xr:uid="{00000000-0005-0000-0000-000026000000}"/>
    <cellStyle name="常规 4 3" xfId="44" xr:uid="{00000000-0005-0000-0000-000027000000}"/>
    <cellStyle name="常规 4 4" xfId="51" xr:uid="{00000000-0005-0000-0000-000061000000}"/>
    <cellStyle name="常规 5" xfId="21" xr:uid="{00000000-0005-0000-0000-000028000000}"/>
    <cellStyle name="常规 5 2" xfId="46" xr:uid="{00000000-0005-0000-0000-000029000000}"/>
    <cellStyle name="常规 6" xfId="22" xr:uid="{00000000-0005-0000-0000-00002A000000}"/>
    <cellStyle name="常规 6 2" xfId="25" xr:uid="{00000000-0005-0000-0000-00002B000000}"/>
    <cellStyle name="常规 6 2 2" xfId="48" xr:uid="{00000000-0005-0000-0000-00002C000000}"/>
    <cellStyle name="常规 6 3" xfId="47" xr:uid="{00000000-0005-0000-0000-00002D000000}"/>
    <cellStyle name="常规 7" xfId="23" xr:uid="{00000000-0005-0000-0000-00002E000000}"/>
    <cellStyle name="常规 7 2" xfId="49" xr:uid="{00000000-0005-0000-0000-00002F000000}"/>
    <cellStyle name="常规 8" xfId="24" xr:uid="{00000000-0005-0000-0000-000030000000}"/>
    <cellStyle name="常规 8 2" xfId="50" xr:uid="{00000000-0005-0000-0000-000031000000}"/>
    <cellStyle name="常规 9" xfId="1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F15" sqref="F15"/>
    </sheetView>
  </sheetViews>
  <sheetFormatPr defaultRowHeight="13.5" x14ac:dyDescent="0.15"/>
  <cols>
    <col min="1" max="1" width="6.125" customWidth="1"/>
    <col min="2" max="2" width="8.375" customWidth="1"/>
    <col min="3" max="4" width="7.625" customWidth="1"/>
    <col min="5" max="5" width="43" customWidth="1"/>
    <col min="6" max="7" width="9" customWidth="1"/>
    <col min="8" max="8" width="11" customWidth="1"/>
    <col min="9" max="9" width="12.375" customWidth="1"/>
    <col min="10" max="10" width="9.75" customWidth="1"/>
  </cols>
  <sheetData>
    <row r="1" spans="1:11" ht="45" customHeight="1" x14ac:dyDescent="0.15">
      <c r="A1" s="66" t="s">
        <v>124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31.5" customHeight="1" x14ac:dyDescent="0.15">
      <c r="A2" s="53" t="s">
        <v>7</v>
      </c>
      <c r="B2" s="54" t="s">
        <v>8</v>
      </c>
      <c r="C2" s="54" t="s">
        <v>9</v>
      </c>
      <c r="D2" s="47" t="s">
        <v>111</v>
      </c>
      <c r="E2" s="51" t="s">
        <v>107</v>
      </c>
      <c r="F2" s="47" t="s">
        <v>106</v>
      </c>
      <c r="G2" s="50" t="s">
        <v>110</v>
      </c>
      <c r="H2" s="50"/>
      <c r="I2" s="45" t="s">
        <v>113</v>
      </c>
      <c r="J2" s="45" t="s">
        <v>119</v>
      </c>
      <c r="K2" s="45" t="s">
        <v>122</v>
      </c>
    </row>
    <row r="3" spans="1:11" ht="36.75" customHeight="1" x14ac:dyDescent="0.15">
      <c r="A3" s="53"/>
      <c r="B3" s="54"/>
      <c r="C3" s="54"/>
      <c r="D3" s="49"/>
      <c r="E3" s="52"/>
      <c r="F3" s="49"/>
      <c r="G3" s="33" t="s">
        <v>105</v>
      </c>
      <c r="H3" s="31" t="s">
        <v>109</v>
      </c>
      <c r="I3" s="46"/>
      <c r="J3" s="46"/>
      <c r="K3" s="46"/>
    </row>
    <row r="4" spans="1:11" ht="48.75" customHeight="1" x14ac:dyDescent="0.15">
      <c r="A4" s="31" t="s">
        <v>33</v>
      </c>
      <c r="B4" s="32">
        <v>2</v>
      </c>
      <c r="C4" s="32">
        <v>6</v>
      </c>
      <c r="D4" s="32"/>
      <c r="E4" s="32"/>
      <c r="F4" s="32">
        <f>G4+H4</f>
        <v>296.84800000000001</v>
      </c>
      <c r="G4" s="32">
        <f>SUM(G5:G6)</f>
        <v>66</v>
      </c>
      <c r="H4" s="32">
        <f>SUM(H5:H7)</f>
        <v>230.84800000000001</v>
      </c>
      <c r="I4" s="34"/>
      <c r="J4" s="42"/>
      <c r="K4" s="44"/>
    </row>
    <row r="5" spans="1:11" ht="97.5" customHeight="1" x14ac:dyDescent="0.15">
      <c r="A5" s="47" t="s">
        <v>104</v>
      </c>
      <c r="B5" s="37" t="s">
        <v>24</v>
      </c>
      <c r="C5" s="37" t="s">
        <v>115</v>
      </c>
      <c r="D5" s="37" t="s">
        <v>112</v>
      </c>
      <c r="E5" s="38" t="s">
        <v>118</v>
      </c>
      <c r="F5" s="32">
        <f t="shared" ref="F5:F7" si="0">G5+H5</f>
        <v>164.34800000000001</v>
      </c>
      <c r="G5" s="39"/>
      <c r="H5" s="39">
        <v>164.34800000000001</v>
      </c>
      <c r="I5" s="36" t="s">
        <v>114</v>
      </c>
      <c r="J5" s="43">
        <v>2018</v>
      </c>
      <c r="K5" s="37" t="s">
        <v>123</v>
      </c>
    </row>
    <row r="6" spans="1:11" ht="72" customHeight="1" x14ac:dyDescent="0.15">
      <c r="A6" s="48"/>
      <c r="B6" s="37" t="s">
        <v>26</v>
      </c>
      <c r="C6" s="37" t="s">
        <v>108</v>
      </c>
      <c r="D6" s="37" t="s">
        <v>112</v>
      </c>
      <c r="E6" s="40" t="s">
        <v>121</v>
      </c>
      <c r="F6" s="32">
        <f t="shared" si="0"/>
        <v>124.5</v>
      </c>
      <c r="G6" s="39">
        <v>66</v>
      </c>
      <c r="H6" s="39">
        <v>58.5</v>
      </c>
      <c r="I6" s="36" t="s">
        <v>114</v>
      </c>
      <c r="J6" s="43">
        <v>2018</v>
      </c>
      <c r="K6" s="37" t="s">
        <v>123</v>
      </c>
    </row>
    <row r="7" spans="1:11" ht="64.5" customHeight="1" x14ac:dyDescent="0.15">
      <c r="A7" s="49"/>
      <c r="B7" s="37" t="s">
        <v>26</v>
      </c>
      <c r="C7" s="34" t="s">
        <v>116</v>
      </c>
      <c r="D7" s="37" t="s">
        <v>112</v>
      </c>
      <c r="E7" s="41" t="s">
        <v>120</v>
      </c>
      <c r="F7" s="32">
        <f t="shared" si="0"/>
        <v>8</v>
      </c>
      <c r="G7" s="34"/>
      <c r="H7" s="35">
        <v>8</v>
      </c>
      <c r="I7" s="36" t="s">
        <v>117</v>
      </c>
      <c r="J7" s="43">
        <v>2018</v>
      </c>
      <c r="K7" s="39"/>
    </row>
  </sheetData>
  <mergeCells count="12">
    <mergeCell ref="K2:K3"/>
    <mergeCell ref="A5:A7"/>
    <mergeCell ref="A1:K1"/>
    <mergeCell ref="G2:H2"/>
    <mergeCell ref="E2:E3"/>
    <mergeCell ref="I2:I3"/>
    <mergeCell ref="J2:J3"/>
    <mergeCell ref="A2:A3"/>
    <mergeCell ref="B2:B3"/>
    <mergeCell ref="C2:C3"/>
    <mergeCell ref="F2:F3"/>
    <mergeCell ref="D2:D3"/>
  </mergeCells>
  <phoneticPr fontId="1" type="noConversion"/>
  <pageMargins left="0.51181102362204722" right="0.15748031496062992" top="0.9055118110236221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0"/>
  <sheetViews>
    <sheetView topLeftCell="A7" workbookViewId="0">
      <selection activeCell="H51" sqref="H51"/>
    </sheetView>
  </sheetViews>
  <sheetFormatPr defaultRowHeight="13.5" x14ac:dyDescent="0.15"/>
  <sheetData>
    <row r="1" spans="1:35" s="2" customFormat="1" ht="22.5" x14ac:dyDescent="0.15">
      <c r="A1" s="55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35" s="2" customFormat="1" ht="13.5" customHeight="1" x14ac:dyDescent="0.15">
      <c r="A2" s="57" t="s">
        <v>35</v>
      </c>
      <c r="B2" s="57" t="s">
        <v>95</v>
      </c>
      <c r="C2" s="57" t="s">
        <v>94</v>
      </c>
      <c r="D2" s="57" t="s">
        <v>9</v>
      </c>
      <c r="E2" s="58" t="s">
        <v>36</v>
      </c>
      <c r="F2" s="59"/>
      <c r="G2" s="59"/>
      <c r="H2" s="59"/>
      <c r="I2" s="59"/>
      <c r="J2" s="60"/>
      <c r="K2" s="57" t="s">
        <v>37</v>
      </c>
      <c r="L2" s="57" t="s">
        <v>38</v>
      </c>
      <c r="M2" s="57" t="s">
        <v>39</v>
      </c>
      <c r="N2" s="57" t="s">
        <v>40</v>
      </c>
      <c r="O2" s="57" t="s">
        <v>41</v>
      </c>
      <c r="P2" s="57" t="s">
        <v>42</v>
      </c>
      <c r="Q2" s="57" t="s">
        <v>43</v>
      </c>
      <c r="R2" s="57" t="s">
        <v>43</v>
      </c>
      <c r="S2" s="57" t="s">
        <v>43</v>
      </c>
      <c r="T2" s="57" t="s">
        <v>44</v>
      </c>
      <c r="U2" s="57" t="s">
        <v>44</v>
      </c>
      <c r="V2" s="57" t="s">
        <v>44</v>
      </c>
      <c r="W2" s="57" t="s">
        <v>44</v>
      </c>
      <c r="X2" s="57" t="s">
        <v>45</v>
      </c>
      <c r="Y2" s="57" t="s">
        <v>45</v>
      </c>
      <c r="Z2" s="57" t="s">
        <v>45</v>
      </c>
      <c r="AA2" s="57" t="s">
        <v>45</v>
      </c>
      <c r="AB2" s="62" t="s">
        <v>46</v>
      </c>
      <c r="AC2" s="63"/>
      <c r="AD2" s="63"/>
      <c r="AE2" s="63"/>
      <c r="AF2" s="61" t="s">
        <v>47</v>
      </c>
      <c r="AG2" s="61" t="s">
        <v>48</v>
      </c>
      <c r="AH2" s="61" t="s">
        <v>49</v>
      </c>
      <c r="AI2" s="61" t="s">
        <v>50</v>
      </c>
    </row>
    <row r="3" spans="1:35" s="2" customFormat="1" ht="48" x14ac:dyDescent="0.15">
      <c r="A3" s="57" t="s">
        <v>51</v>
      </c>
      <c r="B3" s="57" t="s">
        <v>51</v>
      </c>
      <c r="C3" s="57" t="s">
        <v>51</v>
      </c>
      <c r="D3" s="57" t="s">
        <v>51</v>
      </c>
      <c r="E3" s="3" t="s">
        <v>52</v>
      </c>
      <c r="F3" s="3" t="s">
        <v>53</v>
      </c>
      <c r="G3" s="3" t="s">
        <v>54</v>
      </c>
      <c r="H3" s="3" t="s">
        <v>55</v>
      </c>
      <c r="I3" s="3" t="s">
        <v>56</v>
      </c>
      <c r="J3" s="3" t="s">
        <v>57</v>
      </c>
      <c r="K3" s="57" t="s">
        <v>51</v>
      </c>
      <c r="L3" s="57" t="s">
        <v>51</v>
      </c>
      <c r="M3" s="57" t="s">
        <v>51</v>
      </c>
      <c r="N3" s="57" t="s">
        <v>51</v>
      </c>
      <c r="O3" s="57" t="s">
        <v>51</v>
      </c>
      <c r="P3" s="57" t="s">
        <v>51</v>
      </c>
      <c r="Q3" s="3" t="s">
        <v>58</v>
      </c>
      <c r="R3" s="3" t="s">
        <v>59</v>
      </c>
      <c r="S3" s="3" t="s">
        <v>60</v>
      </c>
      <c r="T3" s="3" t="s">
        <v>61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3" t="s">
        <v>67</v>
      </c>
      <c r="AA3" s="3" t="s">
        <v>68</v>
      </c>
      <c r="AB3" s="3" t="s">
        <v>69</v>
      </c>
      <c r="AC3" s="3" t="s">
        <v>70</v>
      </c>
      <c r="AD3" s="4" t="s">
        <v>71</v>
      </c>
      <c r="AE3" s="5" t="s">
        <v>72</v>
      </c>
      <c r="AF3" s="61"/>
      <c r="AG3" s="61"/>
      <c r="AH3" s="61"/>
      <c r="AI3" s="61"/>
    </row>
    <row r="4" spans="1:35" s="2" customFormat="1" x14ac:dyDescent="0.15">
      <c r="A4" s="57" t="s">
        <v>51</v>
      </c>
      <c r="B4" s="57" t="s">
        <v>51</v>
      </c>
      <c r="C4" s="57" t="s">
        <v>51</v>
      </c>
      <c r="D4" s="57" t="s">
        <v>51</v>
      </c>
      <c r="E4" s="3" t="s">
        <v>73</v>
      </c>
      <c r="F4" s="3" t="s">
        <v>74</v>
      </c>
      <c r="G4" s="3" t="s">
        <v>74</v>
      </c>
      <c r="H4" s="3" t="s">
        <v>75</v>
      </c>
      <c r="I4" s="3" t="s">
        <v>74</v>
      </c>
      <c r="J4" s="3" t="s">
        <v>74</v>
      </c>
      <c r="K4" s="3" t="s">
        <v>76</v>
      </c>
      <c r="L4" s="3" t="s">
        <v>77</v>
      </c>
      <c r="M4" s="3" t="s">
        <v>74</v>
      </c>
      <c r="N4" s="3" t="s">
        <v>75</v>
      </c>
      <c r="O4" s="3" t="s">
        <v>74</v>
      </c>
      <c r="P4" s="3" t="s">
        <v>74</v>
      </c>
      <c r="Q4" s="3" t="s">
        <v>78</v>
      </c>
      <c r="R4" s="3" t="s">
        <v>78</v>
      </c>
      <c r="S4" s="3" t="s">
        <v>78</v>
      </c>
      <c r="T4" s="3" t="s">
        <v>78</v>
      </c>
      <c r="U4" s="3" t="s">
        <v>78</v>
      </c>
      <c r="V4" s="3" t="s">
        <v>78</v>
      </c>
      <c r="W4" s="3" t="s">
        <v>78</v>
      </c>
      <c r="X4" s="3" t="s">
        <v>78</v>
      </c>
      <c r="Y4" s="3" t="s">
        <v>78</v>
      </c>
      <c r="Z4" s="3" t="s">
        <v>78</v>
      </c>
      <c r="AA4" s="3" t="s">
        <v>78</v>
      </c>
      <c r="AB4" s="3" t="s">
        <v>79</v>
      </c>
      <c r="AC4" s="6" t="s">
        <v>79</v>
      </c>
      <c r="AD4" s="7" t="s">
        <v>79</v>
      </c>
      <c r="AE4" s="8" t="s">
        <v>79</v>
      </c>
      <c r="AF4" s="7" t="s">
        <v>79</v>
      </c>
      <c r="AG4" s="7" t="s">
        <v>79</v>
      </c>
      <c r="AH4" s="7" t="s">
        <v>79</v>
      </c>
      <c r="AI4" s="7" t="s">
        <v>79</v>
      </c>
    </row>
    <row r="5" spans="1:35" s="2" customFormat="1" x14ac:dyDescent="0.15">
      <c r="A5" s="9">
        <v>2017</v>
      </c>
      <c r="B5" s="9" t="s">
        <v>10</v>
      </c>
      <c r="C5" s="9" t="s">
        <v>11</v>
      </c>
      <c r="D5" s="9" t="s">
        <v>12</v>
      </c>
      <c r="E5" s="9">
        <v>44</v>
      </c>
      <c r="F5" s="9">
        <v>169</v>
      </c>
      <c r="G5" s="9">
        <v>30</v>
      </c>
      <c r="H5" s="9">
        <v>8</v>
      </c>
      <c r="I5" s="9">
        <v>30</v>
      </c>
      <c r="J5" s="9">
        <v>3</v>
      </c>
      <c r="K5" s="9">
        <v>8654</v>
      </c>
      <c r="L5" s="9">
        <v>260</v>
      </c>
      <c r="M5" s="9">
        <v>0</v>
      </c>
      <c r="N5" s="9">
        <v>6</v>
      </c>
      <c r="O5" s="9">
        <v>0</v>
      </c>
      <c r="P5" s="9">
        <v>7</v>
      </c>
      <c r="Q5" s="9">
        <v>0</v>
      </c>
      <c r="R5" s="9">
        <v>77</v>
      </c>
      <c r="S5" s="9">
        <v>75</v>
      </c>
      <c r="T5" s="9">
        <v>4049</v>
      </c>
      <c r="U5" s="9">
        <v>2867</v>
      </c>
      <c r="V5" s="9">
        <v>0</v>
      </c>
      <c r="W5" s="9">
        <v>225</v>
      </c>
      <c r="X5" s="9">
        <v>10</v>
      </c>
      <c r="Y5" s="9">
        <v>0</v>
      </c>
      <c r="Z5" s="9">
        <v>0</v>
      </c>
      <c r="AA5" s="9">
        <v>0</v>
      </c>
      <c r="AB5" s="9">
        <v>1</v>
      </c>
      <c r="AC5" s="9">
        <v>1</v>
      </c>
      <c r="AD5" s="9">
        <v>1</v>
      </c>
      <c r="AE5" s="9">
        <v>1</v>
      </c>
      <c r="AF5" s="9">
        <v>1</v>
      </c>
      <c r="AG5" s="9">
        <v>0</v>
      </c>
      <c r="AH5" s="9">
        <v>0</v>
      </c>
      <c r="AI5" s="9">
        <v>0</v>
      </c>
    </row>
    <row r="6" spans="1:35" s="2" customFormat="1" ht="24" x14ac:dyDescent="0.15">
      <c r="A6" s="9">
        <v>2017</v>
      </c>
      <c r="B6" s="9" t="s">
        <v>10</v>
      </c>
      <c r="C6" s="9" t="s">
        <v>11</v>
      </c>
      <c r="D6" s="9" t="s">
        <v>80</v>
      </c>
      <c r="E6" s="9">
        <v>86</v>
      </c>
      <c r="F6" s="9">
        <v>345</v>
      </c>
      <c r="G6" s="9">
        <v>195</v>
      </c>
      <c r="H6" s="9">
        <v>52</v>
      </c>
      <c r="I6" s="9">
        <v>195</v>
      </c>
      <c r="J6" s="9">
        <v>8</v>
      </c>
      <c r="K6" s="9">
        <v>6450</v>
      </c>
      <c r="L6" s="9">
        <v>250</v>
      </c>
      <c r="M6" s="9">
        <v>345</v>
      </c>
      <c r="N6" s="9">
        <v>86</v>
      </c>
      <c r="O6" s="9">
        <v>0</v>
      </c>
      <c r="P6" s="9">
        <v>35</v>
      </c>
      <c r="Q6" s="9">
        <v>0</v>
      </c>
      <c r="R6" s="9">
        <v>0</v>
      </c>
      <c r="S6" s="9">
        <v>100</v>
      </c>
      <c r="T6" s="9">
        <v>14049</v>
      </c>
      <c r="U6" s="9">
        <v>12867</v>
      </c>
      <c r="V6" s="9">
        <v>0</v>
      </c>
      <c r="W6" s="9">
        <v>0</v>
      </c>
      <c r="X6" s="9">
        <v>10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1</v>
      </c>
      <c r="AE6" s="9">
        <v>1</v>
      </c>
      <c r="AF6" s="9">
        <v>1</v>
      </c>
      <c r="AG6" s="9">
        <v>1</v>
      </c>
      <c r="AH6" s="9">
        <v>0</v>
      </c>
      <c r="AI6" s="9">
        <v>0</v>
      </c>
    </row>
    <row r="7" spans="1:35" s="2" customFormat="1" x14ac:dyDescent="0.15">
      <c r="A7" s="9">
        <v>2017</v>
      </c>
      <c r="B7" s="9" t="s">
        <v>10</v>
      </c>
      <c r="C7" s="9" t="s">
        <v>11</v>
      </c>
      <c r="D7" s="9" t="s">
        <v>13</v>
      </c>
      <c r="E7" s="9">
        <v>47</v>
      </c>
      <c r="F7" s="9">
        <v>172</v>
      </c>
      <c r="G7" s="9">
        <v>27</v>
      </c>
      <c r="H7" s="9">
        <v>7</v>
      </c>
      <c r="I7" s="9">
        <v>27</v>
      </c>
      <c r="J7" s="9">
        <v>4</v>
      </c>
      <c r="K7" s="9">
        <v>7868</v>
      </c>
      <c r="L7" s="9">
        <v>250</v>
      </c>
      <c r="M7" s="9">
        <v>0</v>
      </c>
      <c r="N7" s="9">
        <v>2</v>
      </c>
      <c r="O7" s="9">
        <v>0</v>
      </c>
      <c r="P7" s="9">
        <v>5</v>
      </c>
      <c r="Q7" s="9">
        <v>0</v>
      </c>
      <c r="R7" s="9">
        <v>47</v>
      </c>
      <c r="S7" s="9">
        <v>73</v>
      </c>
      <c r="T7" s="9">
        <v>3772</v>
      </c>
      <c r="U7" s="9">
        <v>3772</v>
      </c>
      <c r="V7" s="9">
        <v>0</v>
      </c>
      <c r="W7" s="9">
        <v>0</v>
      </c>
      <c r="X7" s="9">
        <v>9</v>
      </c>
      <c r="Y7" s="9">
        <v>0</v>
      </c>
      <c r="Z7" s="9">
        <v>0</v>
      </c>
      <c r="AA7" s="9">
        <v>0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0</v>
      </c>
      <c r="AH7" s="9">
        <v>0</v>
      </c>
      <c r="AI7" s="9">
        <v>0</v>
      </c>
    </row>
    <row r="8" spans="1:35" s="2" customFormat="1" x14ac:dyDescent="0.15">
      <c r="A8" s="11">
        <v>2017</v>
      </c>
      <c r="B8" s="11" t="s">
        <v>10</v>
      </c>
      <c r="C8" s="11" t="s">
        <v>81</v>
      </c>
      <c r="D8" s="22" t="s">
        <v>82</v>
      </c>
      <c r="E8" s="11">
        <v>205</v>
      </c>
      <c r="F8" s="11">
        <v>878</v>
      </c>
      <c r="G8" s="11">
        <v>80</v>
      </c>
      <c r="H8" s="11">
        <v>17</v>
      </c>
      <c r="I8" s="11">
        <v>72</v>
      </c>
      <c r="J8" s="11">
        <v>20</v>
      </c>
      <c r="K8" s="11">
        <v>9000</v>
      </c>
      <c r="L8" s="11">
        <v>200</v>
      </c>
      <c r="M8" s="11">
        <v>0</v>
      </c>
      <c r="N8" s="11">
        <v>23</v>
      </c>
      <c r="O8" s="11">
        <v>0</v>
      </c>
      <c r="P8" s="11">
        <v>21</v>
      </c>
      <c r="Q8" s="11">
        <v>240</v>
      </c>
      <c r="R8" s="11">
        <v>580</v>
      </c>
      <c r="S8" s="11">
        <v>40</v>
      </c>
      <c r="T8" s="11">
        <v>2700</v>
      </c>
      <c r="U8" s="11">
        <v>2700</v>
      </c>
      <c r="V8" s="11">
        <v>0</v>
      </c>
      <c r="W8" s="11">
        <v>0</v>
      </c>
      <c r="X8" s="11">
        <v>150</v>
      </c>
      <c r="Y8" s="11">
        <v>0</v>
      </c>
      <c r="Z8" s="11">
        <v>150</v>
      </c>
      <c r="AA8" s="11">
        <v>0</v>
      </c>
      <c r="AB8" s="11">
        <v>2</v>
      </c>
      <c r="AC8" s="11">
        <v>2</v>
      </c>
      <c r="AD8" s="23">
        <v>2</v>
      </c>
      <c r="AE8" s="23">
        <v>2</v>
      </c>
      <c r="AF8" s="23">
        <v>2</v>
      </c>
      <c r="AG8" s="23">
        <v>2</v>
      </c>
      <c r="AH8" s="23">
        <v>1</v>
      </c>
      <c r="AI8" s="23">
        <v>1</v>
      </c>
    </row>
    <row r="9" spans="1:35" s="26" customFormat="1" ht="13.5" customHeight="1" x14ac:dyDescent="0.15">
      <c r="A9" s="65" t="s">
        <v>99</v>
      </c>
      <c r="B9" s="65"/>
      <c r="C9" s="1">
        <v>2</v>
      </c>
      <c r="D9" s="1">
        <v>5</v>
      </c>
      <c r="E9" s="1">
        <f t="shared" ref="E9:J9" si="0">E5+E6+E7+E8</f>
        <v>382</v>
      </c>
      <c r="F9" s="1">
        <f t="shared" si="0"/>
        <v>1564</v>
      </c>
      <c r="G9" s="1">
        <f t="shared" si="0"/>
        <v>332</v>
      </c>
      <c r="H9" s="1">
        <f t="shared" si="0"/>
        <v>84</v>
      </c>
      <c r="I9" s="1">
        <f t="shared" si="0"/>
        <v>324</v>
      </c>
      <c r="J9" s="1">
        <f t="shared" si="0"/>
        <v>35</v>
      </c>
      <c r="K9" s="1">
        <f>(K5+K6+K7+K8)/4</f>
        <v>7993</v>
      </c>
      <c r="L9" s="1">
        <f>(L5+L6+L7+L8)/4</f>
        <v>240</v>
      </c>
      <c r="M9" s="1">
        <f t="shared" ref="M9:AI9" si="1">M5+M6+M7+M8</f>
        <v>345</v>
      </c>
      <c r="N9" s="1">
        <f t="shared" si="1"/>
        <v>117</v>
      </c>
      <c r="O9" s="1">
        <f t="shared" si="1"/>
        <v>0</v>
      </c>
      <c r="P9" s="1">
        <f t="shared" si="1"/>
        <v>68</v>
      </c>
      <c r="Q9" s="1">
        <f t="shared" si="1"/>
        <v>240</v>
      </c>
      <c r="R9" s="1">
        <f t="shared" si="1"/>
        <v>704</v>
      </c>
      <c r="S9" s="1">
        <f t="shared" si="1"/>
        <v>288</v>
      </c>
      <c r="T9" s="1">
        <f t="shared" si="1"/>
        <v>24570</v>
      </c>
      <c r="U9" s="1">
        <f t="shared" si="1"/>
        <v>22206</v>
      </c>
      <c r="V9" s="1">
        <f t="shared" si="1"/>
        <v>0</v>
      </c>
      <c r="W9" s="1">
        <f t="shared" si="1"/>
        <v>225</v>
      </c>
      <c r="X9" s="1">
        <f t="shared" si="1"/>
        <v>179</v>
      </c>
      <c r="Y9" s="1">
        <f t="shared" si="1"/>
        <v>0</v>
      </c>
      <c r="Z9" s="1">
        <f t="shared" si="1"/>
        <v>150</v>
      </c>
      <c r="AA9" s="1">
        <f t="shared" si="1"/>
        <v>0</v>
      </c>
      <c r="AB9" s="1">
        <f t="shared" si="1"/>
        <v>4</v>
      </c>
      <c r="AC9" s="1">
        <f t="shared" si="1"/>
        <v>4</v>
      </c>
      <c r="AD9" s="1">
        <f t="shared" si="1"/>
        <v>5</v>
      </c>
      <c r="AE9" s="1">
        <f t="shared" si="1"/>
        <v>5</v>
      </c>
      <c r="AF9" s="1">
        <f t="shared" si="1"/>
        <v>5</v>
      </c>
      <c r="AG9" s="1">
        <f t="shared" si="1"/>
        <v>3</v>
      </c>
      <c r="AH9" s="1">
        <f t="shared" si="1"/>
        <v>1</v>
      </c>
      <c r="AI9" s="1">
        <f t="shared" si="1"/>
        <v>1</v>
      </c>
    </row>
    <row r="10" spans="1:35" s="2" customFormat="1" ht="24" x14ac:dyDescent="0.15">
      <c r="A10" s="10">
        <v>2017</v>
      </c>
      <c r="B10" s="10" t="s">
        <v>0</v>
      </c>
      <c r="C10" s="10" t="s">
        <v>14</v>
      </c>
      <c r="D10" s="10" t="s">
        <v>97</v>
      </c>
      <c r="E10" s="10">
        <v>347</v>
      </c>
      <c r="F10" s="10">
        <v>1447</v>
      </c>
      <c r="G10" s="10">
        <v>0</v>
      </c>
      <c r="H10" s="10">
        <v>0</v>
      </c>
      <c r="I10" s="10">
        <v>0</v>
      </c>
      <c r="J10" s="10">
        <v>15</v>
      </c>
      <c r="K10" s="10">
        <v>4000</v>
      </c>
      <c r="L10" s="10">
        <v>750</v>
      </c>
      <c r="M10" s="10">
        <v>0</v>
      </c>
      <c r="N10" s="24">
        <v>10</v>
      </c>
      <c r="O10" s="24">
        <v>0</v>
      </c>
      <c r="P10" s="24">
        <v>58</v>
      </c>
      <c r="Q10" s="24">
        <v>1444</v>
      </c>
      <c r="R10" s="24">
        <v>0</v>
      </c>
      <c r="S10" s="24">
        <v>0</v>
      </c>
      <c r="T10" s="24">
        <v>7500</v>
      </c>
      <c r="U10" s="24">
        <v>5000</v>
      </c>
      <c r="V10" s="24">
        <v>1970</v>
      </c>
      <c r="W10" s="25">
        <v>30</v>
      </c>
      <c r="X10" s="10">
        <v>2000</v>
      </c>
      <c r="Y10" s="10">
        <v>0</v>
      </c>
      <c r="Z10" s="10">
        <v>2000</v>
      </c>
      <c r="AA10" s="10">
        <v>0</v>
      </c>
      <c r="AB10" s="10"/>
      <c r="AC10" s="10">
        <v>3</v>
      </c>
      <c r="AD10" s="10"/>
      <c r="AE10" s="10"/>
      <c r="AF10" s="10">
        <v>3</v>
      </c>
      <c r="AG10" s="10">
        <v>3</v>
      </c>
      <c r="AH10" s="10"/>
      <c r="AI10" s="10"/>
    </row>
    <row r="11" spans="1:35" s="2" customFormat="1" ht="24" x14ac:dyDescent="0.15">
      <c r="A11" s="9">
        <v>2017</v>
      </c>
      <c r="B11" s="9" t="s">
        <v>0</v>
      </c>
      <c r="C11" s="9" t="s">
        <v>14</v>
      </c>
      <c r="D11" s="9" t="s">
        <v>83</v>
      </c>
      <c r="E11" s="9">
        <v>84</v>
      </c>
      <c r="F11" s="9">
        <v>364</v>
      </c>
      <c r="G11" s="9">
        <v>90</v>
      </c>
      <c r="H11" s="9">
        <v>0</v>
      </c>
      <c r="I11" s="9">
        <v>0</v>
      </c>
      <c r="J11" s="9">
        <v>16</v>
      </c>
      <c r="K11" s="9">
        <v>3300</v>
      </c>
      <c r="L11" s="9">
        <v>330</v>
      </c>
      <c r="M11" s="9">
        <v>0</v>
      </c>
      <c r="N11" s="12">
        <v>28</v>
      </c>
      <c r="O11" s="12">
        <v>0</v>
      </c>
      <c r="P11" s="12">
        <v>23</v>
      </c>
      <c r="Q11" s="12">
        <v>0</v>
      </c>
      <c r="R11" s="12">
        <v>185</v>
      </c>
      <c r="S11" s="12">
        <v>280</v>
      </c>
      <c r="T11" s="12">
        <v>4000</v>
      </c>
      <c r="U11" s="12">
        <v>0</v>
      </c>
      <c r="V11" s="12">
        <v>0</v>
      </c>
      <c r="W11" s="13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1</v>
      </c>
      <c r="AE11" s="9">
        <v>0</v>
      </c>
      <c r="AF11" s="9">
        <v>1</v>
      </c>
      <c r="AG11" s="9">
        <v>1</v>
      </c>
      <c r="AH11" s="9">
        <v>0</v>
      </c>
      <c r="AI11" s="9">
        <v>0</v>
      </c>
    </row>
    <row r="12" spans="1:35" s="2" customFormat="1" x14ac:dyDescent="0.15">
      <c r="A12" s="9">
        <v>2017</v>
      </c>
      <c r="B12" s="9" t="s">
        <v>0</v>
      </c>
      <c r="C12" s="9" t="s">
        <v>14</v>
      </c>
      <c r="D12" s="9" t="s">
        <v>84</v>
      </c>
      <c r="E12" s="9">
        <v>23</v>
      </c>
      <c r="F12" s="9">
        <v>80</v>
      </c>
      <c r="G12" s="9">
        <v>80</v>
      </c>
      <c r="H12" s="9">
        <v>0</v>
      </c>
      <c r="I12" s="9">
        <v>0</v>
      </c>
      <c r="J12" s="9">
        <v>0</v>
      </c>
      <c r="K12" s="9">
        <v>3300</v>
      </c>
      <c r="L12" s="9">
        <v>300</v>
      </c>
      <c r="M12" s="9">
        <v>0</v>
      </c>
      <c r="N12" s="12">
        <v>0</v>
      </c>
      <c r="O12" s="12">
        <v>0</v>
      </c>
      <c r="P12" s="12">
        <v>26</v>
      </c>
      <c r="Q12" s="12">
        <v>113</v>
      </c>
      <c r="R12" s="12">
        <v>0</v>
      </c>
      <c r="S12" s="12">
        <v>0</v>
      </c>
      <c r="T12" s="12">
        <v>800</v>
      </c>
      <c r="U12" s="12">
        <v>700</v>
      </c>
      <c r="V12" s="12">
        <v>50</v>
      </c>
      <c r="W12" s="13">
        <v>50</v>
      </c>
      <c r="X12" s="9">
        <v>0</v>
      </c>
      <c r="Y12" s="9">
        <v>0</v>
      </c>
      <c r="Z12" s="9">
        <v>0</v>
      </c>
      <c r="AA12" s="9">
        <v>0</v>
      </c>
      <c r="AB12" s="9"/>
      <c r="AC12" s="9">
        <v>1</v>
      </c>
      <c r="AD12" s="9"/>
      <c r="AE12" s="9"/>
      <c r="AF12" s="9">
        <v>1</v>
      </c>
      <c r="AG12" s="9">
        <v>1</v>
      </c>
      <c r="AH12" s="9"/>
      <c r="AI12" s="9"/>
    </row>
    <row r="13" spans="1:35" s="2" customFormat="1" x14ac:dyDescent="0.15">
      <c r="A13" s="9">
        <v>2017</v>
      </c>
      <c r="B13" s="9" t="s">
        <v>0</v>
      </c>
      <c r="C13" s="9" t="s">
        <v>14</v>
      </c>
      <c r="D13" s="9" t="s">
        <v>85</v>
      </c>
      <c r="E13" s="9">
        <v>24</v>
      </c>
      <c r="F13" s="9">
        <v>85</v>
      </c>
      <c r="G13" s="9">
        <v>85</v>
      </c>
      <c r="H13" s="9">
        <v>24</v>
      </c>
      <c r="I13" s="9">
        <v>85</v>
      </c>
      <c r="J13" s="9">
        <v>2</v>
      </c>
      <c r="K13" s="9">
        <v>3200</v>
      </c>
      <c r="L13" s="9">
        <v>300</v>
      </c>
      <c r="M13" s="9">
        <v>0</v>
      </c>
      <c r="N13" s="12">
        <v>10</v>
      </c>
      <c r="O13" s="12">
        <v>0</v>
      </c>
      <c r="P13" s="12">
        <v>26</v>
      </c>
      <c r="Q13" s="12">
        <v>41</v>
      </c>
      <c r="R13" s="12">
        <v>0</v>
      </c>
      <c r="S13" s="12">
        <v>0</v>
      </c>
      <c r="T13" s="12">
        <v>800</v>
      </c>
      <c r="U13" s="12">
        <v>700</v>
      </c>
      <c r="V13" s="12">
        <v>50</v>
      </c>
      <c r="W13" s="13">
        <v>50</v>
      </c>
      <c r="X13" s="9">
        <v>0</v>
      </c>
      <c r="Y13" s="9">
        <v>0</v>
      </c>
      <c r="Z13" s="9">
        <v>0</v>
      </c>
      <c r="AA13" s="9">
        <v>0</v>
      </c>
      <c r="AB13" s="9"/>
      <c r="AC13" s="9">
        <v>1</v>
      </c>
      <c r="AD13" s="9"/>
      <c r="AE13" s="9"/>
      <c r="AF13" s="9">
        <v>1</v>
      </c>
      <c r="AG13" s="9">
        <v>1</v>
      </c>
      <c r="AH13" s="9"/>
      <c r="AI13" s="9"/>
    </row>
    <row r="14" spans="1:35" s="2" customFormat="1" ht="24" x14ac:dyDescent="0.15">
      <c r="A14" s="9">
        <v>2017</v>
      </c>
      <c r="B14" s="9" t="s">
        <v>0</v>
      </c>
      <c r="C14" s="9" t="s">
        <v>96</v>
      </c>
      <c r="D14" s="9" t="s">
        <v>86</v>
      </c>
      <c r="E14" s="9">
        <v>21</v>
      </c>
      <c r="F14" s="9">
        <v>86</v>
      </c>
      <c r="G14" s="9">
        <v>86</v>
      </c>
      <c r="H14" s="9">
        <v>7</v>
      </c>
      <c r="I14" s="9">
        <v>34</v>
      </c>
      <c r="J14" s="9">
        <v>1</v>
      </c>
      <c r="K14" s="9">
        <v>3280</v>
      </c>
      <c r="L14" s="9">
        <v>300</v>
      </c>
      <c r="M14" s="9">
        <v>0</v>
      </c>
      <c r="N14" s="9">
        <v>0</v>
      </c>
      <c r="O14" s="9">
        <v>0</v>
      </c>
      <c r="P14" s="9">
        <v>26</v>
      </c>
      <c r="Q14" s="9">
        <v>120</v>
      </c>
      <c r="R14" s="9">
        <v>80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/>
      <c r="AC14" s="9"/>
      <c r="AD14" s="9">
        <v>2</v>
      </c>
      <c r="AE14" s="9">
        <v>2</v>
      </c>
      <c r="AF14" s="9">
        <v>2</v>
      </c>
      <c r="AG14" s="9">
        <v>2</v>
      </c>
      <c r="AH14" s="9"/>
      <c r="AI14" s="9"/>
    </row>
    <row r="15" spans="1:35" s="2" customFormat="1" ht="24" x14ac:dyDescent="0.15">
      <c r="A15" s="11">
        <v>2017</v>
      </c>
      <c r="B15" s="11" t="s">
        <v>0</v>
      </c>
      <c r="C15" s="9" t="s">
        <v>31</v>
      </c>
      <c r="D15" s="9" t="s">
        <v>32</v>
      </c>
      <c r="E15" s="9">
        <v>8</v>
      </c>
      <c r="F15" s="9">
        <v>42</v>
      </c>
      <c r="G15" s="9">
        <v>42</v>
      </c>
      <c r="H15" s="9">
        <v>8</v>
      </c>
      <c r="I15" s="9">
        <v>42</v>
      </c>
      <c r="J15" s="9">
        <v>1</v>
      </c>
      <c r="K15" s="9">
        <v>3800</v>
      </c>
      <c r="L15" s="9">
        <v>350</v>
      </c>
      <c r="M15" s="9">
        <v>0</v>
      </c>
      <c r="N15" s="9">
        <v>1</v>
      </c>
      <c r="O15" s="9">
        <v>0</v>
      </c>
      <c r="P15" s="9">
        <v>2</v>
      </c>
      <c r="Q15" s="9">
        <v>19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/>
      <c r="AC15" s="9"/>
      <c r="AD15" s="9"/>
      <c r="AE15" s="9"/>
      <c r="AF15" s="9">
        <v>1</v>
      </c>
      <c r="AG15" s="9">
        <v>1</v>
      </c>
      <c r="AH15" s="9"/>
      <c r="AI15" s="9"/>
    </row>
    <row r="16" spans="1:35" s="26" customFormat="1" ht="13.5" customHeight="1" x14ac:dyDescent="0.15">
      <c r="A16" s="65" t="s">
        <v>100</v>
      </c>
      <c r="B16" s="65"/>
      <c r="C16" s="1">
        <v>3</v>
      </c>
      <c r="D16" s="1">
        <v>9</v>
      </c>
      <c r="E16" s="1">
        <f t="shared" ref="E16:J16" si="2">E10+E11+E12+E13+E14+E15</f>
        <v>507</v>
      </c>
      <c r="F16" s="1">
        <f t="shared" si="2"/>
        <v>2104</v>
      </c>
      <c r="G16" s="1">
        <f t="shared" si="2"/>
        <v>383</v>
      </c>
      <c r="H16" s="1">
        <f t="shared" si="2"/>
        <v>39</v>
      </c>
      <c r="I16" s="1">
        <f t="shared" si="2"/>
        <v>161</v>
      </c>
      <c r="J16" s="1">
        <f t="shared" si="2"/>
        <v>35</v>
      </c>
      <c r="K16" s="1">
        <f>(K10+K11+K12+K13+K14+K15)/6</f>
        <v>3480</v>
      </c>
      <c r="L16" s="1">
        <f>(L10+L11+L12+L13+L14+L15)/6</f>
        <v>388.33333333333331</v>
      </c>
      <c r="M16" s="1">
        <f t="shared" ref="M16:AI16" si="3">M10+M11+M12+M13+M14+M15</f>
        <v>0</v>
      </c>
      <c r="N16" s="1">
        <f t="shared" si="3"/>
        <v>49</v>
      </c>
      <c r="O16" s="1">
        <f t="shared" si="3"/>
        <v>0</v>
      </c>
      <c r="P16" s="1">
        <f t="shared" si="3"/>
        <v>161</v>
      </c>
      <c r="Q16" s="1">
        <f t="shared" si="3"/>
        <v>1737</v>
      </c>
      <c r="R16" s="1">
        <f t="shared" si="3"/>
        <v>265</v>
      </c>
      <c r="S16" s="1">
        <f t="shared" si="3"/>
        <v>280</v>
      </c>
      <c r="T16" s="1">
        <f t="shared" si="3"/>
        <v>13100</v>
      </c>
      <c r="U16" s="1">
        <f t="shared" si="3"/>
        <v>6400</v>
      </c>
      <c r="V16" s="1">
        <f t="shared" si="3"/>
        <v>2070</v>
      </c>
      <c r="W16" s="1">
        <f t="shared" si="3"/>
        <v>130</v>
      </c>
      <c r="X16" s="1">
        <f t="shared" si="3"/>
        <v>2000</v>
      </c>
      <c r="Y16" s="1">
        <f t="shared" si="3"/>
        <v>0</v>
      </c>
      <c r="Z16" s="1">
        <f t="shared" si="3"/>
        <v>2000</v>
      </c>
      <c r="AA16" s="1">
        <f t="shared" si="3"/>
        <v>0</v>
      </c>
      <c r="AB16" s="1">
        <f t="shared" si="3"/>
        <v>0</v>
      </c>
      <c r="AC16" s="1">
        <f t="shared" si="3"/>
        <v>5</v>
      </c>
      <c r="AD16" s="1">
        <f t="shared" si="3"/>
        <v>3</v>
      </c>
      <c r="AE16" s="1">
        <f t="shared" si="3"/>
        <v>2</v>
      </c>
      <c r="AF16" s="1">
        <f t="shared" si="3"/>
        <v>9</v>
      </c>
      <c r="AG16" s="1">
        <f t="shared" si="3"/>
        <v>9</v>
      </c>
      <c r="AH16" s="1">
        <f t="shared" si="3"/>
        <v>0</v>
      </c>
      <c r="AI16" s="1">
        <f t="shared" si="3"/>
        <v>0</v>
      </c>
    </row>
    <row r="17" spans="1:35" s="14" customFormat="1" x14ac:dyDescent="0.15">
      <c r="A17" s="15">
        <v>2017</v>
      </c>
      <c r="B17" s="15" t="s">
        <v>1</v>
      </c>
      <c r="C17" s="15" t="s">
        <v>17</v>
      </c>
      <c r="D17" s="15" t="s">
        <v>20</v>
      </c>
      <c r="E17" s="16">
        <v>13</v>
      </c>
      <c r="F17" s="16">
        <v>43</v>
      </c>
      <c r="G17" s="16">
        <v>7</v>
      </c>
      <c r="H17" s="16">
        <v>2</v>
      </c>
      <c r="I17" s="16">
        <v>7</v>
      </c>
      <c r="J17" s="17">
        <v>2</v>
      </c>
      <c r="K17" s="13">
        <v>3500</v>
      </c>
      <c r="L17" s="15">
        <v>500</v>
      </c>
      <c r="M17" s="15">
        <v>0</v>
      </c>
      <c r="N17" s="15">
        <v>0</v>
      </c>
      <c r="O17" s="15">
        <v>0</v>
      </c>
      <c r="P17" s="15">
        <v>1</v>
      </c>
      <c r="Q17" s="15">
        <v>0</v>
      </c>
      <c r="R17" s="15">
        <v>90</v>
      </c>
      <c r="S17" s="15">
        <v>20</v>
      </c>
      <c r="T17" s="15">
        <v>1100</v>
      </c>
      <c r="U17" s="15">
        <v>1100</v>
      </c>
      <c r="V17" s="15">
        <v>0</v>
      </c>
      <c r="W17" s="15">
        <v>0</v>
      </c>
      <c r="X17" s="15">
        <v>290</v>
      </c>
      <c r="Y17" s="15">
        <v>0</v>
      </c>
      <c r="Z17" s="15">
        <v>290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1</v>
      </c>
      <c r="AG17" s="15">
        <v>1</v>
      </c>
      <c r="AH17" s="15">
        <v>0</v>
      </c>
      <c r="AI17" s="15">
        <v>0</v>
      </c>
    </row>
    <row r="18" spans="1:35" s="14" customFormat="1" x14ac:dyDescent="0.15">
      <c r="A18" s="15">
        <v>2017</v>
      </c>
      <c r="B18" s="15" t="s">
        <v>1</v>
      </c>
      <c r="C18" s="15" t="s">
        <v>17</v>
      </c>
      <c r="D18" s="16" t="s">
        <v>19</v>
      </c>
      <c r="E18" s="16">
        <v>70</v>
      </c>
      <c r="F18" s="16">
        <v>236</v>
      </c>
      <c r="G18" s="16">
        <v>39</v>
      </c>
      <c r="H18" s="16">
        <v>12</v>
      </c>
      <c r="I18" s="16">
        <v>39</v>
      </c>
      <c r="J18" s="17">
        <v>7</v>
      </c>
      <c r="K18" s="18">
        <v>3500</v>
      </c>
      <c r="L18" s="11">
        <v>500</v>
      </c>
      <c r="M18" s="12">
        <v>8</v>
      </c>
      <c r="N18" s="12">
        <v>3</v>
      </c>
      <c r="O18" s="12">
        <v>0</v>
      </c>
      <c r="P18" s="12">
        <v>19</v>
      </c>
      <c r="Q18" s="11">
        <v>0</v>
      </c>
      <c r="R18" s="12">
        <v>480</v>
      </c>
      <c r="S18" s="12">
        <v>0</v>
      </c>
      <c r="T18" s="12">
        <v>5800</v>
      </c>
      <c r="U18" s="12">
        <v>5800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2">
        <v>1</v>
      </c>
      <c r="AC18" s="12">
        <v>1</v>
      </c>
      <c r="AD18" s="12">
        <v>1</v>
      </c>
      <c r="AE18" s="12">
        <v>1</v>
      </c>
      <c r="AF18" s="15">
        <v>1</v>
      </c>
      <c r="AG18" s="15">
        <v>1</v>
      </c>
      <c r="AH18" s="15">
        <v>0</v>
      </c>
      <c r="AI18" s="12">
        <v>0</v>
      </c>
    </row>
    <row r="19" spans="1:35" s="14" customFormat="1" x14ac:dyDescent="0.15">
      <c r="A19" s="15">
        <v>2017</v>
      </c>
      <c r="B19" s="15" t="s">
        <v>1</v>
      </c>
      <c r="C19" s="15" t="s">
        <v>17</v>
      </c>
      <c r="D19" s="16" t="s">
        <v>18</v>
      </c>
      <c r="E19" s="16">
        <v>39</v>
      </c>
      <c r="F19" s="16">
        <v>122</v>
      </c>
      <c r="G19" s="16">
        <v>45</v>
      </c>
      <c r="H19" s="16">
        <v>19</v>
      </c>
      <c r="I19" s="16">
        <v>45</v>
      </c>
      <c r="J19" s="17">
        <v>6</v>
      </c>
      <c r="K19" s="18">
        <v>3500</v>
      </c>
      <c r="L19" s="11">
        <v>500</v>
      </c>
      <c r="M19" s="12">
        <v>11</v>
      </c>
      <c r="N19" s="12">
        <v>4</v>
      </c>
      <c r="O19" s="12">
        <v>0</v>
      </c>
      <c r="P19" s="12">
        <v>11</v>
      </c>
      <c r="Q19" s="11">
        <v>0</v>
      </c>
      <c r="R19" s="12">
        <v>232</v>
      </c>
      <c r="S19" s="12">
        <v>39</v>
      </c>
      <c r="T19" s="12">
        <v>6150</v>
      </c>
      <c r="U19" s="12">
        <v>6150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2">
        <v>1</v>
      </c>
      <c r="AC19" s="12">
        <v>1</v>
      </c>
      <c r="AD19" s="12">
        <v>1</v>
      </c>
      <c r="AE19" s="12">
        <v>1</v>
      </c>
      <c r="AF19" s="15">
        <v>1</v>
      </c>
      <c r="AG19" s="15">
        <v>1</v>
      </c>
      <c r="AH19" s="15">
        <v>0</v>
      </c>
      <c r="AI19" s="12">
        <v>1</v>
      </c>
    </row>
    <row r="20" spans="1:35" s="14" customFormat="1" x14ac:dyDescent="0.15">
      <c r="A20" s="15">
        <v>2018</v>
      </c>
      <c r="B20" s="15" t="s">
        <v>1</v>
      </c>
      <c r="C20" s="15" t="s">
        <v>17</v>
      </c>
      <c r="D20" s="16" t="s">
        <v>103</v>
      </c>
      <c r="E20" s="30">
        <v>45</v>
      </c>
      <c r="F20" s="15">
        <v>146</v>
      </c>
      <c r="G20" s="15">
        <v>16</v>
      </c>
      <c r="H20" s="15">
        <v>5</v>
      </c>
      <c r="I20" s="30">
        <v>16</v>
      </c>
      <c r="J20" s="30">
        <v>4</v>
      </c>
      <c r="K20" s="13">
        <v>3400</v>
      </c>
      <c r="L20" s="15">
        <v>488</v>
      </c>
      <c r="M20" s="15">
        <v>12</v>
      </c>
      <c r="N20" s="15">
        <v>3</v>
      </c>
      <c r="O20" s="15">
        <v>0</v>
      </c>
      <c r="P20" s="15">
        <v>9</v>
      </c>
      <c r="Q20" s="15">
        <v>0</v>
      </c>
      <c r="R20" s="15">
        <v>310</v>
      </c>
      <c r="S20" s="15">
        <v>200</v>
      </c>
      <c r="T20" s="15">
        <v>5000</v>
      </c>
      <c r="U20" s="15">
        <v>5000</v>
      </c>
      <c r="V20" s="15">
        <v>0</v>
      </c>
      <c r="W20" s="15">
        <v>0</v>
      </c>
      <c r="X20" s="15">
        <v>245</v>
      </c>
      <c r="Y20" s="15">
        <v>0</v>
      </c>
      <c r="Z20" s="15">
        <v>245</v>
      </c>
      <c r="AA20" s="15">
        <v>0</v>
      </c>
      <c r="AB20" s="15">
        <v>1</v>
      </c>
      <c r="AC20" s="15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0</v>
      </c>
      <c r="AI20" s="10">
        <v>0</v>
      </c>
    </row>
    <row r="21" spans="1:35" s="14" customFormat="1" ht="24" x14ac:dyDescent="0.15">
      <c r="A21" s="15">
        <v>2017</v>
      </c>
      <c r="B21" s="15" t="s">
        <v>1</v>
      </c>
      <c r="C21" s="15" t="s">
        <v>98</v>
      </c>
      <c r="D21" s="15" t="s">
        <v>15</v>
      </c>
      <c r="E21" s="15">
        <v>26</v>
      </c>
      <c r="F21" s="15">
        <v>110</v>
      </c>
      <c r="G21" s="15">
        <v>32</v>
      </c>
      <c r="H21" s="15">
        <v>8</v>
      </c>
      <c r="I21" s="15">
        <v>32</v>
      </c>
      <c r="J21" s="15">
        <v>9</v>
      </c>
      <c r="K21" s="15">
        <v>9563</v>
      </c>
      <c r="L21" s="15">
        <v>600</v>
      </c>
      <c r="M21" s="15">
        <v>2</v>
      </c>
      <c r="N21" s="15">
        <v>0</v>
      </c>
      <c r="O21" s="15">
        <v>110</v>
      </c>
      <c r="P21" s="15">
        <v>11</v>
      </c>
      <c r="Q21" s="15">
        <v>0</v>
      </c>
      <c r="R21" s="15">
        <v>141</v>
      </c>
      <c r="S21" s="15">
        <v>0</v>
      </c>
      <c r="T21" s="15">
        <v>1510</v>
      </c>
      <c r="U21" s="15">
        <v>1406</v>
      </c>
      <c r="V21" s="15">
        <v>0</v>
      </c>
      <c r="W21" s="15">
        <v>104</v>
      </c>
      <c r="X21" s="15">
        <v>0</v>
      </c>
      <c r="Y21" s="15">
        <v>0</v>
      </c>
      <c r="Z21" s="15">
        <v>0</v>
      </c>
      <c r="AA21" s="15">
        <v>0</v>
      </c>
      <c r="AB21" s="15">
        <v>1</v>
      </c>
      <c r="AC21" s="15">
        <v>1</v>
      </c>
      <c r="AD21" s="15">
        <v>0</v>
      </c>
      <c r="AE21" s="15">
        <v>1</v>
      </c>
      <c r="AF21" s="15">
        <v>1</v>
      </c>
      <c r="AG21" s="15">
        <v>1</v>
      </c>
      <c r="AH21" s="15">
        <v>0</v>
      </c>
      <c r="AI21" s="15">
        <v>1</v>
      </c>
    </row>
    <row r="22" spans="1:35" s="14" customFormat="1" ht="24" x14ac:dyDescent="0.15">
      <c r="A22" s="15">
        <v>2017</v>
      </c>
      <c r="B22" s="15" t="s">
        <v>1</v>
      </c>
      <c r="C22" s="15" t="s">
        <v>98</v>
      </c>
      <c r="D22" s="15" t="s">
        <v>16</v>
      </c>
      <c r="E22" s="15">
        <v>25</v>
      </c>
      <c r="F22" s="15">
        <v>107</v>
      </c>
      <c r="G22" s="15">
        <v>25</v>
      </c>
      <c r="H22" s="15">
        <v>6</v>
      </c>
      <c r="I22" s="15">
        <v>25</v>
      </c>
      <c r="J22" s="15">
        <v>1</v>
      </c>
      <c r="K22" s="15">
        <v>9563</v>
      </c>
      <c r="L22" s="15">
        <v>600</v>
      </c>
      <c r="M22" s="15">
        <v>13</v>
      </c>
      <c r="N22" s="15">
        <v>3</v>
      </c>
      <c r="O22" s="15">
        <v>0</v>
      </c>
      <c r="P22" s="15">
        <v>4</v>
      </c>
      <c r="Q22" s="15">
        <v>0</v>
      </c>
      <c r="R22" s="15">
        <v>131</v>
      </c>
      <c r="S22" s="15">
        <v>0</v>
      </c>
      <c r="T22" s="15">
        <v>1152</v>
      </c>
      <c r="U22" s="15">
        <v>1152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1</v>
      </c>
      <c r="AC22" s="15">
        <v>1</v>
      </c>
      <c r="AD22" s="15">
        <v>0</v>
      </c>
      <c r="AE22" s="15">
        <v>1</v>
      </c>
      <c r="AF22" s="15">
        <v>1</v>
      </c>
      <c r="AG22" s="15">
        <v>1</v>
      </c>
      <c r="AH22" s="15">
        <v>0</v>
      </c>
      <c r="AI22" s="15">
        <v>0</v>
      </c>
    </row>
    <row r="23" spans="1:35" s="14" customFormat="1" ht="24" x14ac:dyDescent="0.15">
      <c r="A23" s="15">
        <v>2017</v>
      </c>
      <c r="B23" s="15" t="s">
        <v>1</v>
      </c>
      <c r="C23" s="15" t="s">
        <v>98</v>
      </c>
      <c r="D23" s="19" t="s">
        <v>87</v>
      </c>
      <c r="E23" s="16">
        <v>80</v>
      </c>
      <c r="F23" s="16">
        <v>310</v>
      </c>
      <c r="G23" s="16">
        <v>99</v>
      </c>
      <c r="H23" s="16">
        <v>29</v>
      </c>
      <c r="I23" s="16">
        <v>99</v>
      </c>
      <c r="J23" s="16">
        <v>13</v>
      </c>
      <c r="K23" s="16">
        <v>9400</v>
      </c>
      <c r="L23" s="16">
        <v>500</v>
      </c>
      <c r="M23" s="16">
        <v>45</v>
      </c>
      <c r="N23" s="16">
        <v>12</v>
      </c>
      <c r="O23" s="16">
        <v>310</v>
      </c>
      <c r="P23" s="16">
        <v>17</v>
      </c>
      <c r="Q23" s="16">
        <v>0</v>
      </c>
      <c r="R23" s="16">
        <v>550</v>
      </c>
      <c r="S23" s="16">
        <v>0</v>
      </c>
      <c r="T23" s="16">
        <v>4489</v>
      </c>
      <c r="U23" s="16">
        <v>4489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1</v>
      </c>
      <c r="AC23" s="16">
        <v>1</v>
      </c>
      <c r="AD23" s="16">
        <v>0</v>
      </c>
      <c r="AE23" s="16">
        <v>1</v>
      </c>
      <c r="AF23" s="16">
        <v>1</v>
      </c>
      <c r="AG23" s="16">
        <v>1</v>
      </c>
      <c r="AH23" s="16">
        <v>0</v>
      </c>
      <c r="AI23" s="16">
        <v>1</v>
      </c>
    </row>
    <row r="24" spans="1:35" s="14" customFormat="1" ht="24" x14ac:dyDescent="0.15">
      <c r="A24" s="15">
        <v>2017</v>
      </c>
      <c r="B24" s="20" t="s">
        <v>1</v>
      </c>
      <c r="C24" s="15" t="s">
        <v>98</v>
      </c>
      <c r="D24" s="12" t="s">
        <v>88</v>
      </c>
      <c r="E24" s="16">
        <v>16</v>
      </c>
      <c r="F24" s="16">
        <v>65</v>
      </c>
      <c r="G24" s="16">
        <v>18</v>
      </c>
      <c r="H24" s="16">
        <v>6</v>
      </c>
      <c r="I24" s="16">
        <v>18</v>
      </c>
      <c r="J24" s="16">
        <v>4</v>
      </c>
      <c r="K24" s="16">
        <v>9200</v>
      </c>
      <c r="L24" s="16">
        <v>550</v>
      </c>
      <c r="M24" s="16">
        <v>0</v>
      </c>
      <c r="N24" s="16">
        <v>0</v>
      </c>
      <c r="O24" s="16">
        <v>65</v>
      </c>
      <c r="P24" s="16">
        <v>8</v>
      </c>
      <c r="Q24" s="16">
        <v>0</v>
      </c>
      <c r="R24" s="16">
        <v>230</v>
      </c>
      <c r="S24" s="16">
        <v>0</v>
      </c>
      <c r="T24" s="16">
        <v>3210</v>
      </c>
      <c r="U24" s="16">
        <v>3210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0</v>
      </c>
      <c r="AI24" s="16">
        <v>1</v>
      </c>
    </row>
    <row r="25" spans="1:35" s="26" customFormat="1" ht="13.5" customHeight="1" x14ac:dyDescent="0.15">
      <c r="A25" s="65" t="s">
        <v>101</v>
      </c>
      <c r="B25" s="65"/>
      <c r="C25" s="1">
        <v>2</v>
      </c>
      <c r="D25" s="1">
        <v>8</v>
      </c>
      <c r="E25" s="1">
        <f>E17+E18+E19+E20+E21+E22+E23+E24</f>
        <v>314</v>
      </c>
      <c r="F25" s="29">
        <f t="shared" ref="F25:AI25" si="4">F17+F18+F19+F20+F21+F22+F23+F24</f>
        <v>1139</v>
      </c>
      <c r="G25" s="29">
        <f t="shared" si="4"/>
        <v>281</v>
      </c>
      <c r="H25" s="29">
        <f t="shared" si="4"/>
        <v>87</v>
      </c>
      <c r="I25" s="29">
        <f t="shared" si="4"/>
        <v>281</v>
      </c>
      <c r="J25" s="29">
        <f t="shared" si="4"/>
        <v>46</v>
      </c>
      <c r="K25" s="29">
        <f>(K17+K18+K19+K20+K21+K22+K23+K24)/8</f>
        <v>6453.25</v>
      </c>
      <c r="L25" s="29">
        <f>(L17+L18+L19+L20+L21+L22+L23+L24)/8</f>
        <v>529.75</v>
      </c>
      <c r="M25" s="29">
        <f t="shared" si="4"/>
        <v>91</v>
      </c>
      <c r="N25" s="29">
        <f t="shared" si="4"/>
        <v>25</v>
      </c>
      <c r="O25" s="29">
        <f t="shared" si="4"/>
        <v>485</v>
      </c>
      <c r="P25" s="29">
        <f t="shared" si="4"/>
        <v>80</v>
      </c>
      <c r="Q25" s="29">
        <f t="shared" si="4"/>
        <v>0</v>
      </c>
      <c r="R25" s="29">
        <f t="shared" si="4"/>
        <v>2164</v>
      </c>
      <c r="S25" s="29">
        <f t="shared" si="4"/>
        <v>259</v>
      </c>
      <c r="T25" s="29">
        <f t="shared" si="4"/>
        <v>28411</v>
      </c>
      <c r="U25" s="29">
        <f t="shared" si="4"/>
        <v>28307</v>
      </c>
      <c r="V25" s="29">
        <f t="shared" si="4"/>
        <v>0</v>
      </c>
      <c r="W25" s="29">
        <f t="shared" si="4"/>
        <v>104</v>
      </c>
      <c r="X25" s="29">
        <f t="shared" si="4"/>
        <v>535</v>
      </c>
      <c r="Y25" s="29">
        <f t="shared" si="4"/>
        <v>0</v>
      </c>
      <c r="Z25" s="29">
        <f t="shared" si="4"/>
        <v>535</v>
      </c>
      <c r="AA25" s="29">
        <f t="shared" si="4"/>
        <v>0</v>
      </c>
      <c r="AB25" s="29">
        <f t="shared" si="4"/>
        <v>7</v>
      </c>
      <c r="AC25" s="29">
        <f t="shared" si="4"/>
        <v>7</v>
      </c>
      <c r="AD25" s="29">
        <f t="shared" si="4"/>
        <v>4</v>
      </c>
      <c r="AE25" s="29">
        <f t="shared" si="4"/>
        <v>7</v>
      </c>
      <c r="AF25" s="29">
        <f t="shared" si="4"/>
        <v>8</v>
      </c>
      <c r="AG25" s="29">
        <f t="shared" si="4"/>
        <v>8</v>
      </c>
      <c r="AH25" s="29">
        <f t="shared" si="4"/>
        <v>0</v>
      </c>
      <c r="AI25" s="29">
        <f t="shared" si="4"/>
        <v>4</v>
      </c>
    </row>
    <row r="26" spans="1:35" ht="23.25" customHeight="1" x14ac:dyDescent="0.15">
      <c r="A26" s="9">
        <v>2017</v>
      </c>
      <c r="B26" s="9" t="s">
        <v>2</v>
      </c>
      <c r="C26" s="9" t="s">
        <v>3</v>
      </c>
      <c r="D26" s="9" t="s">
        <v>4</v>
      </c>
      <c r="E26" s="9">
        <v>31</v>
      </c>
      <c r="F26" s="9">
        <v>108</v>
      </c>
      <c r="G26" s="9">
        <v>6</v>
      </c>
      <c r="H26" s="9">
        <v>14</v>
      </c>
      <c r="I26" s="9">
        <v>14</v>
      </c>
      <c r="J26" s="9">
        <v>0</v>
      </c>
      <c r="K26" s="9">
        <v>3000</v>
      </c>
      <c r="L26" s="9">
        <v>300</v>
      </c>
      <c r="M26" s="9">
        <v>0</v>
      </c>
      <c r="N26" s="9">
        <v>10</v>
      </c>
      <c r="O26" s="9">
        <v>0</v>
      </c>
      <c r="P26" s="9">
        <v>17</v>
      </c>
      <c r="Q26" s="9">
        <v>0</v>
      </c>
      <c r="R26" s="9">
        <v>0</v>
      </c>
      <c r="S26" s="9">
        <v>80</v>
      </c>
      <c r="T26" s="9">
        <v>2000</v>
      </c>
      <c r="U26" s="9">
        <v>2000</v>
      </c>
      <c r="V26" s="9">
        <v>0</v>
      </c>
      <c r="W26" s="9">
        <v>0</v>
      </c>
      <c r="X26" s="9">
        <v>2000</v>
      </c>
      <c r="Y26" s="9">
        <v>0</v>
      </c>
      <c r="Z26" s="9">
        <v>1500</v>
      </c>
      <c r="AA26" s="9">
        <v>500</v>
      </c>
      <c r="AB26" s="9">
        <v>0</v>
      </c>
      <c r="AC26" s="9">
        <v>0</v>
      </c>
      <c r="AD26" s="9">
        <v>1</v>
      </c>
      <c r="AE26" s="9">
        <v>1</v>
      </c>
      <c r="AF26" s="9">
        <v>1</v>
      </c>
      <c r="AG26" s="9">
        <v>1</v>
      </c>
      <c r="AH26" s="9">
        <v>0</v>
      </c>
      <c r="AI26" s="9">
        <v>0</v>
      </c>
    </row>
    <row r="27" spans="1:35" ht="21.75" customHeight="1" x14ac:dyDescent="0.15">
      <c r="A27" s="9">
        <v>2017</v>
      </c>
      <c r="B27" s="9" t="s">
        <v>2</v>
      </c>
      <c r="C27" s="9" t="s">
        <v>3</v>
      </c>
      <c r="D27" s="9" t="s">
        <v>22</v>
      </c>
      <c r="E27" s="9">
        <v>41</v>
      </c>
      <c r="F27" s="9">
        <v>111</v>
      </c>
      <c r="G27" s="9">
        <v>23</v>
      </c>
      <c r="H27" s="9">
        <v>10</v>
      </c>
      <c r="I27" s="9">
        <v>23</v>
      </c>
      <c r="J27" s="9">
        <v>3</v>
      </c>
      <c r="K27" s="9">
        <v>3000</v>
      </c>
      <c r="L27" s="9">
        <v>300</v>
      </c>
      <c r="M27" s="9">
        <v>0</v>
      </c>
      <c r="N27" s="9">
        <v>7</v>
      </c>
      <c r="O27" s="9">
        <v>0</v>
      </c>
      <c r="P27" s="9">
        <v>22</v>
      </c>
      <c r="Q27" s="9">
        <v>0</v>
      </c>
      <c r="R27" s="9">
        <v>0</v>
      </c>
      <c r="S27" s="9">
        <v>110</v>
      </c>
      <c r="T27" s="9">
        <v>2500</v>
      </c>
      <c r="U27" s="9">
        <v>2500</v>
      </c>
      <c r="V27" s="9">
        <v>0</v>
      </c>
      <c r="W27" s="9">
        <v>0</v>
      </c>
      <c r="X27" s="9">
        <v>2300</v>
      </c>
      <c r="Y27" s="9">
        <v>0</v>
      </c>
      <c r="Z27" s="9">
        <v>2300</v>
      </c>
      <c r="AA27" s="9">
        <v>0</v>
      </c>
      <c r="AB27" s="9">
        <v>0</v>
      </c>
      <c r="AC27" s="9">
        <v>1</v>
      </c>
      <c r="AD27" s="9">
        <v>0</v>
      </c>
      <c r="AE27" s="9">
        <v>0</v>
      </c>
      <c r="AF27" s="9">
        <v>1</v>
      </c>
      <c r="AG27" s="9">
        <v>1</v>
      </c>
      <c r="AH27" s="9">
        <v>0</v>
      </c>
      <c r="AI27" s="9">
        <v>0</v>
      </c>
    </row>
    <row r="28" spans="1:35" ht="21.75" customHeight="1" x14ac:dyDescent="0.15">
      <c r="A28" s="9">
        <v>2017</v>
      </c>
      <c r="B28" s="9" t="s">
        <v>2</v>
      </c>
      <c r="C28" s="9" t="s">
        <v>3</v>
      </c>
      <c r="D28" s="9" t="s">
        <v>21</v>
      </c>
      <c r="E28" s="9">
        <v>30</v>
      </c>
      <c r="F28" s="9">
        <v>96</v>
      </c>
      <c r="G28" s="9">
        <v>23</v>
      </c>
      <c r="H28" s="9">
        <v>10</v>
      </c>
      <c r="I28" s="9">
        <v>23</v>
      </c>
      <c r="J28" s="9">
        <v>1</v>
      </c>
      <c r="K28" s="9">
        <v>3000</v>
      </c>
      <c r="L28" s="9">
        <v>300</v>
      </c>
      <c r="M28" s="9">
        <v>0</v>
      </c>
      <c r="N28" s="9">
        <v>5</v>
      </c>
      <c r="O28" s="9">
        <v>0</v>
      </c>
      <c r="P28" s="9">
        <v>11</v>
      </c>
      <c r="Q28" s="9">
        <v>0</v>
      </c>
      <c r="R28" s="9">
        <v>0</v>
      </c>
      <c r="S28" s="9">
        <v>80</v>
      </c>
      <c r="T28" s="9">
        <v>1600</v>
      </c>
      <c r="U28" s="9">
        <v>1600</v>
      </c>
      <c r="V28" s="9">
        <v>0</v>
      </c>
      <c r="W28" s="9">
        <v>0</v>
      </c>
      <c r="X28" s="9">
        <v>800</v>
      </c>
      <c r="Y28" s="9">
        <v>0</v>
      </c>
      <c r="Z28" s="9">
        <v>800</v>
      </c>
      <c r="AA28" s="9">
        <v>0</v>
      </c>
      <c r="AB28" s="9">
        <v>0</v>
      </c>
      <c r="AC28" s="9">
        <v>0</v>
      </c>
      <c r="AD28" s="9">
        <v>0</v>
      </c>
      <c r="AE28" s="9">
        <v>1</v>
      </c>
      <c r="AF28" s="9">
        <v>1</v>
      </c>
      <c r="AG28" s="9">
        <v>1</v>
      </c>
      <c r="AH28" s="9">
        <v>0</v>
      </c>
      <c r="AI28" s="9">
        <v>0</v>
      </c>
    </row>
    <row r="29" spans="1:35" ht="18" customHeight="1" x14ac:dyDescent="0.15">
      <c r="A29" s="9">
        <v>2017</v>
      </c>
      <c r="B29" s="9" t="s">
        <v>2</v>
      </c>
      <c r="C29" s="9" t="s">
        <v>5</v>
      </c>
      <c r="D29" s="9" t="s">
        <v>23</v>
      </c>
      <c r="E29" s="9">
        <v>102</v>
      </c>
      <c r="F29" s="9">
        <v>356</v>
      </c>
      <c r="G29" s="9">
        <v>110</v>
      </c>
      <c r="H29" s="9">
        <v>13</v>
      </c>
      <c r="I29" s="9">
        <v>42</v>
      </c>
      <c r="J29" s="9">
        <v>8</v>
      </c>
      <c r="K29" s="9">
        <v>9556</v>
      </c>
      <c r="L29" s="9">
        <v>230</v>
      </c>
      <c r="M29" s="9">
        <v>0</v>
      </c>
      <c r="N29" s="9">
        <v>42</v>
      </c>
      <c r="O29" s="9">
        <v>0</v>
      </c>
      <c r="P29" s="9">
        <v>53</v>
      </c>
      <c r="Q29" s="9">
        <v>381</v>
      </c>
      <c r="R29" s="9">
        <v>381</v>
      </c>
      <c r="S29" s="9">
        <v>300</v>
      </c>
      <c r="T29" s="9">
        <v>3800</v>
      </c>
      <c r="U29" s="9">
        <v>3800</v>
      </c>
      <c r="V29" s="9">
        <v>20</v>
      </c>
      <c r="W29" s="9">
        <v>60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1</v>
      </c>
      <c r="AE29" s="9">
        <v>0</v>
      </c>
      <c r="AF29" s="9">
        <v>1</v>
      </c>
      <c r="AG29" s="9">
        <v>1</v>
      </c>
      <c r="AH29" s="9">
        <v>0</v>
      </c>
      <c r="AI29" s="9">
        <v>0</v>
      </c>
    </row>
    <row r="30" spans="1:35" ht="22.5" customHeight="1" x14ac:dyDescent="0.15">
      <c r="A30" s="9">
        <v>2017</v>
      </c>
      <c r="B30" s="9" t="s">
        <v>2</v>
      </c>
      <c r="C30" s="9" t="s">
        <v>5</v>
      </c>
      <c r="D30" s="9" t="s">
        <v>89</v>
      </c>
      <c r="E30" s="9">
        <v>125</v>
      </c>
      <c r="F30" s="9">
        <v>445</v>
      </c>
      <c r="G30" s="9">
        <v>132</v>
      </c>
      <c r="H30" s="9">
        <v>9</v>
      </c>
      <c r="I30" s="9">
        <v>33</v>
      </c>
      <c r="J30" s="9">
        <v>12</v>
      </c>
      <c r="K30" s="9">
        <v>9584</v>
      </c>
      <c r="L30" s="9">
        <v>230</v>
      </c>
      <c r="M30" s="9">
        <v>0</v>
      </c>
      <c r="N30" s="9">
        <v>60</v>
      </c>
      <c r="O30" s="9">
        <v>0</v>
      </c>
      <c r="P30" s="9">
        <v>65</v>
      </c>
      <c r="Q30" s="9">
        <v>442</v>
      </c>
      <c r="R30" s="9">
        <v>442</v>
      </c>
      <c r="S30" s="9">
        <v>360</v>
      </c>
      <c r="T30" s="9">
        <v>4300</v>
      </c>
      <c r="U30" s="9">
        <v>4300</v>
      </c>
      <c r="V30" s="9">
        <v>120</v>
      </c>
      <c r="W30" s="9">
        <v>30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1</v>
      </c>
      <c r="AE30" s="9">
        <v>0</v>
      </c>
      <c r="AF30" s="9">
        <v>1</v>
      </c>
      <c r="AG30" s="9">
        <v>1</v>
      </c>
      <c r="AH30" s="9">
        <v>0</v>
      </c>
      <c r="AI30" s="9">
        <v>0</v>
      </c>
    </row>
    <row r="31" spans="1:35" ht="21.75" customHeight="1" x14ac:dyDescent="0.15">
      <c r="A31" s="9">
        <v>2017</v>
      </c>
      <c r="B31" s="9" t="s">
        <v>2</v>
      </c>
      <c r="C31" s="9" t="s">
        <v>5</v>
      </c>
      <c r="D31" s="9" t="s">
        <v>25</v>
      </c>
      <c r="E31" s="9">
        <v>27</v>
      </c>
      <c r="F31" s="9">
        <v>102</v>
      </c>
      <c r="G31" s="9">
        <v>30</v>
      </c>
      <c r="H31" s="9">
        <v>2</v>
      </c>
      <c r="I31" s="9">
        <v>7</v>
      </c>
      <c r="J31" s="9">
        <v>3</v>
      </c>
      <c r="K31" s="9">
        <v>9578</v>
      </c>
      <c r="L31" s="9">
        <v>230</v>
      </c>
      <c r="M31" s="9">
        <v>0</v>
      </c>
      <c r="N31" s="9">
        <v>3</v>
      </c>
      <c r="O31" s="9">
        <v>0</v>
      </c>
      <c r="P31" s="9">
        <v>16</v>
      </c>
      <c r="Q31" s="9">
        <v>83</v>
      </c>
      <c r="R31" s="9">
        <v>83</v>
      </c>
      <c r="S31" s="9">
        <v>65</v>
      </c>
      <c r="T31" s="9">
        <v>45</v>
      </c>
      <c r="U31" s="9">
        <v>32</v>
      </c>
      <c r="V31" s="9">
        <v>13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1</v>
      </c>
      <c r="AE31" s="9">
        <v>1</v>
      </c>
      <c r="AF31" s="9">
        <v>1</v>
      </c>
      <c r="AG31" s="9">
        <v>1</v>
      </c>
      <c r="AH31" s="9">
        <v>0</v>
      </c>
      <c r="AI31" s="9">
        <v>0</v>
      </c>
    </row>
    <row r="32" spans="1:35" x14ac:dyDescent="0.15">
      <c r="A32" s="9">
        <v>2017</v>
      </c>
      <c r="B32" s="9" t="s">
        <v>2</v>
      </c>
      <c r="C32" s="9" t="s">
        <v>6</v>
      </c>
      <c r="D32" s="9" t="s">
        <v>30</v>
      </c>
      <c r="E32" s="9">
        <v>28</v>
      </c>
      <c r="F32" s="9">
        <v>116</v>
      </c>
      <c r="G32" s="9">
        <v>12</v>
      </c>
      <c r="H32" s="9">
        <v>1</v>
      </c>
      <c r="I32" s="9">
        <v>6</v>
      </c>
      <c r="J32" s="9">
        <v>7</v>
      </c>
      <c r="K32" s="9">
        <v>3600</v>
      </c>
      <c r="L32" s="9">
        <v>280</v>
      </c>
      <c r="M32" s="9">
        <v>116</v>
      </c>
      <c r="N32" s="9">
        <v>19</v>
      </c>
      <c r="O32" s="9">
        <v>0</v>
      </c>
      <c r="P32" s="9">
        <v>12</v>
      </c>
      <c r="Q32" s="9">
        <v>360</v>
      </c>
      <c r="R32" s="9">
        <v>60</v>
      </c>
      <c r="S32" s="9">
        <v>276</v>
      </c>
      <c r="T32" s="9">
        <v>3075</v>
      </c>
      <c r="U32" s="9">
        <v>3075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1</v>
      </c>
      <c r="AD32" s="9">
        <v>0</v>
      </c>
      <c r="AE32" s="9">
        <v>1</v>
      </c>
      <c r="AF32" s="9">
        <v>1</v>
      </c>
      <c r="AG32" s="9">
        <v>0</v>
      </c>
      <c r="AH32" s="9">
        <v>0</v>
      </c>
      <c r="AI32" s="9">
        <v>0</v>
      </c>
    </row>
    <row r="33" spans="1:35" x14ac:dyDescent="0.15">
      <c r="A33" s="9">
        <v>2017</v>
      </c>
      <c r="B33" s="9" t="s">
        <v>2</v>
      </c>
      <c r="C33" s="9" t="s">
        <v>6</v>
      </c>
      <c r="D33" s="9" t="s">
        <v>90</v>
      </c>
      <c r="E33" s="9">
        <v>32</v>
      </c>
      <c r="F33" s="9">
        <v>119</v>
      </c>
      <c r="G33" s="9">
        <v>12</v>
      </c>
      <c r="H33" s="9">
        <v>1</v>
      </c>
      <c r="I33" s="9">
        <v>1</v>
      </c>
      <c r="J33" s="9">
        <v>1</v>
      </c>
      <c r="K33" s="9">
        <v>3600</v>
      </c>
      <c r="L33" s="9">
        <v>280</v>
      </c>
      <c r="M33" s="9">
        <v>6</v>
      </c>
      <c r="N33" s="9">
        <v>25</v>
      </c>
      <c r="O33" s="9">
        <v>0</v>
      </c>
      <c r="P33" s="9">
        <v>12</v>
      </c>
      <c r="Q33" s="9">
        <v>300</v>
      </c>
      <c r="R33" s="9">
        <v>130</v>
      </c>
      <c r="S33" s="9">
        <v>330</v>
      </c>
      <c r="T33" s="9">
        <v>3690</v>
      </c>
      <c r="U33" s="9">
        <v>3690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1</v>
      </c>
      <c r="AD33" s="9">
        <v>0</v>
      </c>
      <c r="AE33" s="9">
        <v>1</v>
      </c>
      <c r="AF33" s="9">
        <v>1</v>
      </c>
      <c r="AG33" s="9">
        <v>0</v>
      </c>
      <c r="AH33" s="9">
        <v>0</v>
      </c>
      <c r="AI33" s="9">
        <v>0</v>
      </c>
    </row>
    <row r="34" spans="1:35" x14ac:dyDescent="0.15">
      <c r="A34" s="11">
        <v>2017</v>
      </c>
      <c r="B34" s="11" t="s">
        <v>2</v>
      </c>
      <c r="C34" s="9" t="s">
        <v>6</v>
      </c>
      <c r="D34" s="11" t="s">
        <v>91</v>
      </c>
      <c r="E34" s="11">
        <v>30</v>
      </c>
      <c r="F34" s="11">
        <v>122</v>
      </c>
      <c r="G34" s="11">
        <v>18</v>
      </c>
      <c r="H34" s="11">
        <v>1</v>
      </c>
      <c r="I34" s="11">
        <v>3</v>
      </c>
      <c r="J34" s="11">
        <v>3</v>
      </c>
      <c r="K34" s="11">
        <v>3400</v>
      </c>
      <c r="L34" s="11">
        <v>280</v>
      </c>
      <c r="M34" s="11">
        <v>96</v>
      </c>
      <c r="N34" s="11">
        <v>23</v>
      </c>
      <c r="O34" s="11">
        <v>0</v>
      </c>
      <c r="P34" s="11">
        <v>18</v>
      </c>
      <c r="Q34" s="11">
        <v>400</v>
      </c>
      <c r="R34" s="11">
        <v>200</v>
      </c>
      <c r="S34" s="11">
        <v>206</v>
      </c>
      <c r="T34" s="11">
        <v>3690</v>
      </c>
      <c r="U34" s="11">
        <v>3690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1</v>
      </c>
      <c r="AE34" s="11">
        <v>1</v>
      </c>
      <c r="AF34" s="11">
        <v>1</v>
      </c>
      <c r="AG34" s="11">
        <v>0</v>
      </c>
      <c r="AH34" s="11">
        <v>0</v>
      </c>
      <c r="AI34" s="11">
        <v>0</v>
      </c>
    </row>
    <row r="35" spans="1:35" x14ac:dyDescent="0.15">
      <c r="A35" s="12">
        <v>2017</v>
      </c>
      <c r="B35" s="12" t="s">
        <v>2</v>
      </c>
      <c r="C35" s="9" t="s">
        <v>6</v>
      </c>
      <c r="D35" s="12" t="s">
        <v>92</v>
      </c>
      <c r="E35" s="12">
        <v>25</v>
      </c>
      <c r="F35" s="12">
        <v>101</v>
      </c>
      <c r="G35" s="12">
        <v>17</v>
      </c>
      <c r="H35" s="12">
        <v>2</v>
      </c>
      <c r="I35" s="12">
        <v>4</v>
      </c>
      <c r="J35" s="12">
        <v>5</v>
      </c>
      <c r="K35" s="12">
        <v>3400</v>
      </c>
      <c r="L35" s="12">
        <v>280</v>
      </c>
      <c r="M35" s="12">
        <v>101</v>
      </c>
      <c r="N35" s="12">
        <v>25</v>
      </c>
      <c r="O35" s="12">
        <v>0</v>
      </c>
      <c r="P35" s="12">
        <v>18</v>
      </c>
      <c r="Q35" s="12">
        <v>300</v>
      </c>
      <c r="R35" s="12">
        <v>100</v>
      </c>
      <c r="S35" s="12">
        <v>142</v>
      </c>
      <c r="T35" s="12">
        <v>2829</v>
      </c>
      <c r="U35" s="12">
        <v>2829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1</v>
      </c>
      <c r="AE35" s="12">
        <v>1</v>
      </c>
      <c r="AF35" s="12">
        <v>1</v>
      </c>
      <c r="AG35" s="12">
        <v>0</v>
      </c>
      <c r="AH35" s="12">
        <v>0</v>
      </c>
      <c r="AI35" s="12">
        <v>0</v>
      </c>
    </row>
    <row r="36" spans="1:35" x14ac:dyDescent="0.15">
      <c r="A36" s="21">
        <v>2017</v>
      </c>
      <c r="B36" s="21" t="s">
        <v>2</v>
      </c>
      <c r="C36" s="9" t="s">
        <v>6</v>
      </c>
      <c r="D36" s="12" t="s">
        <v>28</v>
      </c>
      <c r="E36" s="12">
        <v>32</v>
      </c>
      <c r="F36" s="12">
        <v>112</v>
      </c>
      <c r="G36" s="12">
        <v>14</v>
      </c>
      <c r="H36" s="12">
        <v>1</v>
      </c>
      <c r="I36" s="12">
        <v>2</v>
      </c>
      <c r="J36" s="12">
        <v>2</v>
      </c>
      <c r="K36" s="12">
        <v>3400</v>
      </c>
      <c r="L36" s="12">
        <v>280</v>
      </c>
      <c r="M36" s="12">
        <v>112</v>
      </c>
      <c r="N36" s="12">
        <v>32</v>
      </c>
      <c r="O36" s="12">
        <v>0</v>
      </c>
      <c r="P36" s="12">
        <v>14</v>
      </c>
      <c r="Q36" s="12">
        <v>360</v>
      </c>
      <c r="R36" s="12">
        <v>60</v>
      </c>
      <c r="S36" s="12">
        <v>174</v>
      </c>
      <c r="T36" s="12">
        <v>1599</v>
      </c>
      <c r="U36" s="12">
        <v>1599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1</v>
      </c>
      <c r="AE36" s="12">
        <v>1</v>
      </c>
      <c r="AF36" s="12">
        <v>1</v>
      </c>
      <c r="AG36" s="12">
        <v>0</v>
      </c>
      <c r="AH36" s="12">
        <v>0</v>
      </c>
      <c r="AI36" s="12">
        <v>0</v>
      </c>
    </row>
    <row r="37" spans="1:35" x14ac:dyDescent="0.15">
      <c r="A37" s="9">
        <v>2017</v>
      </c>
      <c r="B37" s="9" t="s">
        <v>2</v>
      </c>
      <c r="C37" s="9" t="s">
        <v>6</v>
      </c>
      <c r="D37" s="9" t="s">
        <v>29</v>
      </c>
      <c r="E37" s="9">
        <v>33</v>
      </c>
      <c r="F37" s="9">
        <v>120</v>
      </c>
      <c r="G37" s="9">
        <v>9</v>
      </c>
      <c r="H37" s="9">
        <v>1</v>
      </c>
      <c r="I37" s="9">
        <v>2</v>
      </c>
      <c r="J37" s="9">
        <v>3</v>
      </c>
      <c r="K37" s="9">
        <v>3600</v>
      </c>
      <c r="L37" s="9">
        <v>280</v>
      </c>
      <c r="M37" s="9">
        <v>120</v>
      </c>
      <c r="N37" s="9">
        <v>33</v>
      </c>
      <c r="O37" s="9">
        <v>0</v>
      </c>
      <c r="P37" s="9">
        <v>9</v>
      </c>
      <c r="Q37" s="9">
        <v>460</v>
      </c>
      <c r="R37" s="9">
        <v>260</v>
      </c>
      <c r="S37" s="9">
        <v>176</v>
      </c>
      <c r="T37" s="9">
        <v>3699</v>
      </c>
      <c r="U37" s="9">
        <v>3699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1</v>
      </c>
      <c r="AE37" s="9">
        <v>1</v>
      </c>
      <c r="AF37" s="9">
        <v>1</v>
      </c>
      <c r="AG37" s="9">
        <v>0</v>
      </c>
      <c r="AH37" s="9">
        <v>0</v>
      </c>
      <c r="AI37" s="9">
        <v>0</v>
      </c>
    </row>
    <row r="38" spans="1:35" ht="22.5" customHeight="1" x14ac:dyDescent="0.15">
      <c r="A38" s="9">
        <v>2017</v>
      </c>
      <c r="B38" s="9" t="s">
        <v>2</v>
      </c>
      <c r="C38" s="9" t="s">
        <v>6</v>
      </c>
      <c r="D38" s="9" t="s">
        <v>27</v>
      </c>
      <c r="E38" s="9">
        <v>19</v>
      </c>
      <c r="F38" s="9">
        <v>71</v>
      </c>
      <c r="G38" s="9">
        <v>13</v>
      </c>
      <c r="H38" s="9">
        <v>14</v>
      </c>
      <c r="I38" s="9">
        <v>58</v>
      </c>
      <c r="J38" s="9">
        <v>3</v>
      </c>
      <c r="K38" s="9">
        <v>2850</v>
      </c>
      <c r="L38" s="9">
        <v>260</v>
      </c>
      <c r="M38" s="9">
        <v>71</v>
      </c>
      <c r="N38" s="9">
        <v>19</v>
      </c>
      <c r="O38" s="9">
        <v>0</v>
      </c>
      <c r="P38" s="9">
        <v>13</v>
      </c>
      <c r="Q38" s="9">
        <v>320</v>
      </c>
      <c r="R38" s="9">
        <v>150</v>
      </c>
      <c r="S38" s="9">
        <v>147</v>
      </c>
      <c r="T38" s="9">
        <v>1599</v>
      </c>
      <c r="U38" s="9">
        <v>1599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1</v>
      </c>
      <c r="AE38" s="9">
        <v>0</v>
      </c>
      <c r="AF38" s="9">
        <v>1</v>
      </c>
      <c r="AG38" s="9">
        <v>0</v>
      </c>
      <c r="AH38" s="9">
        <v>0</v>
      </c>
      <c r="AI38" s="9">
        <v>0</v>
      </c>
    </row>
    <row r="39" spans="1:35" s="26" customFormat="1" ht="13.5" customHeight="1" x14ac:dyDescent="0.15">
      <c r="A39" s="65" t="s">
        <v>102</v>
      </c>
      <c r="B39" s="65"/>
      <c r="C39" s="1">
        <v>3</v>
      </c>
      <c r="D39" s="1">
        <v>13</v>
      </c>
      <c r="E39" s="1">
        <f t="shared" ref="E39:J39" si="5">E26+E27+E28+E29+E30+E31+E32+E33+E34+E35+E36+E37+E38</f>
        <v>555</v>
      </c>
      <c r="F39" s="1">
        <f t="shared" si="5"/>
        <v>1979</v>
      </c>
      <c r="G39" s="1">
        <f t="shared" si="5"/>
        <v>419</v>
      </c>
      <c r="H39" s="1">
        <f t="shared" si="5"/>
        <v>79</v>
      </c>
      <c r="I39" s="1">
        <f t="shared" si="5"/>
        <v>218</v>
      </c>
      <c r="J39" s="1">
        <f t="shared" si="5"/>
        <v>51</v>
      </c>
      <c r="K39" s="1">
        <f>(K26+K27+K28+K29+K30+K31+K32+K33+K34+K35+K36+K37+K38)/13</f>
        <v>4736</v>
      </c>
      <c r="L39" s="1">
        <f>(L26+L27+L28+L29+L30+L31+L32+L33+L34+L35+L36+L37+L38)/13</f>
        <v>271.53846153846155</v>
      </c>
      <c r="M39" s="1">
        <f t="shared" ref="M39:AI39" si="6">M26+M27+M28+M29+M30+M31+M32+M33+M34+M35+M36+M37+M38</f>
        <v>622</v>
      </c>
      <c r="N39" s="1">
        <f t="shared" si="6"/>
        <v>303</v>
      </c>
      <c r="O39" s="1">
        <f t="shared" si="6"/>
        <v>0</v>
      </c>
      <c r="P39" s="1">
        <f t="shared" si="6"/>
        <v>280</v>
      </c>
      <c r="Q39" s="1">
        <f t="shared" si="6"/>
        <v>3406</v>
      </c>
      <c r="R39" s="1">
        <f t="shared" si="6"/>
        <v>1866</v>
      </c>
      <c r="S39" s="1">
        <f t="shared" si="6"/>
        <v>2446</v>
      </c>
      <c r="T39" s="1">
        <f t="shared" si="6"/>
        <v>34426</v>
      </c>
      <c r="U39" s="1">
        <f t="shared" si="6"/>
        <v>34413</v>
      </c>
      <c r="V39" s="1">
        <f t="shared" si="6"/>
        <v>153</v>
      </c>
      <c r="W39" s="1">
        <f t="shared" si="6"/>
        <v>90</v>
      </c>
      <c r="X39" s="1">
        <f t="shared" si="6"/>
        <v>5100</v>
      </c>
      <c r="Y39" s="1">
        <f t="shared" si="6"/>
        <v>0</v>
      </c>
      <c r="Z39" s="1">
        <f t="shared" si="6"/>
        <v>4600</v>
      </c>
      <c r="AA39" s="1">
        <f t="shared" si="6"/>
        <v>500</v>
      </c>
      <c r="AB39" s="1">
        <f t="shared" si="6"/>
        <v>0</v>
      </c>
      <c r="AC39" s="1">
        <f t="shared" si="6"/>
        <v>3</v>
      </c>
      <c r="AD39" s="1">
        <f t="shared" si="6"/>
        <v>9</v>
      </c>
      <c r="AE39" s="1">
        <f t="shared" si="6"/>
        <v>9</v>
      </c>
      <c r="AF39" s="1">
        <f t="shared" si="6"/>
        <v>13</v>
      </c>
      <c r="AG39" s="1">
        <f t="shared" si="6"/>
        <v>6</v>
      </c>
      <c r="AH39" s="1">
        <f t="shared" si="6"/>
        <v>0</v>
      </c>
      <c r="AI39" s="1">
        <f t="shared" si="6"/>
        <v>0</v>
      </c>
    </row>
    <row r="40" spans="1:35" s="28" customFormat="1" x14ac:dyDescent="0.15">
      <c r="A40" s="64" t="s">
        <v>93</v>
      </c>
      <c r="B40" s="65"/>
      <c r="C40" s="65"/>
      <c r="D40" s="65"/>
      <c r="E40" s="27">
        <f t="shared" ref="E40:J40" si="7">E9+E16+E25+E39</f>
        <v>1758</v>
      </c>
      <c r="F40" s="27">
        <f t="shared" si="7"/>
        <v>6786</v>
      </c>
      <c r="G40" s="27">
        <f t="shared" si="7"/>
        <v>1415</v>
      </c>
      <c r="H40" s="27">
        <f t="shared" si="7"/>
        <v>289</v>
      </c>
      <c r="I40" s="27">
        <f t="shared" si="7"/>
        <v>984</v>
      </c>
      <c r="J40" s="27">
        <f t="shared" si="7"/>
        <v>167</v>
      </c>
      <c r="K40" s="27">
        <f>(K9+K16+K25+K39)/4</f>
        <v>5665.5625</v>
      </c>
      <c r="L40" s="27">
        <f>(L9+L16+L25+L39)/4</f>
        <v>357.40544871794873</v>
      </c>
      <c r="M40" s="27">
        <f t="shared" ref="M40:AI40" si="8">M9+M16+M25+M39</f>
        <v>1058</v>
      </c>
      <c r="N40" s="27">
        <f t="shared" si="8"/>
        <v>494</v>
      </c>
      <c r="O40" s="27">
        <f t="shared" si="8"/>
        <v>485</v>
      </c>
      <c r="P40" s="27">
        <f t="shared" si="8"/>
        <v>589</v>
      </c>
      <c r="Q40" s="27">
        <f t="shared" si="8"/>
        <v>5383</v>
      </c>
      <c r="R40" s="27">
        <f t="shared" si="8"/>
        <v>4999</v>
      </c>
      <c r="S40" s="27">
        <f t="shared" si="8"/>
        <v>3273</v>
      </c>
      <c r="T40" s="27">
        <f t="shared" si="8"/>
        <v>100507</v>
      </c>
      <c r="U40" s="27">
        <f t="shared" si="8"/>
        <v>91326</v>
      </c>
      <c r="V40" s="27">
        <f t="shared" si="8"/>
        <v>2223</v>
      </c>
      <c r="W40" s="27">
        <f t="shared" si="8"/>
        <v>549</v>
      </c>
      <c r="X40" s="27">
        <f t="shared" si="8"/>
        <v>7814</v>
      </c>
      <c r="Y40" s="27">
        <f t="shared" si="8"/>
        <v>0</v>
      </c>
      <c r="Z40" s="27">
        <f t="shared" si="8"/>
        <v>7285</v>
      </c>
      <c r="AA40" s="27">
        <f t="shared" si="8"/>
        <v>500</v>
      </c>
      <c r="AB40" s="27">
        <f t="shared" si="8"/>
        <v>11</v>
      </c>
      <c r="AC40" s="27">
        <f t="shared" si="8"/>
        <v>19</v>
      </c>
      <c r="AD40" s="27">
        <f t="shared" si="8"/>
        <v>21</v>
      </c>
      <c r="AE40" s="27">
        <f t="shared" si="8"/>
        <v>23</v>
      </c>
      <c r="AF40" s="27">
        <f t="shared" si="8"/>
        <v>35</v>
      </c>
      <c r="AG40" s="27">
        <f t="shared" si="8"/>
        <v>26</v>
      </c>
      <c r="AH40" s="27">
        <f t="shared" si="8"/>
        <v>1</v>
      </c>
      <c r="AI40" s="27">
        <f t="shared" si="8"/>
        <v>5</v>
      </c>
    </row>
  </sheetData>
  <mergeCells count="25">
    <mergeCell ref="AF2:AF3"/>
    <mergeCell ref="AG2:AG3"/>
    <mergeCell ref="AH2:AH3"/>
    <mergeCell ref="A40:D40"/>
    <mergeCell ref="A9:B9"/>
    <mergeCell ref="A16:B16"/>
    <mergeCell ref="A25:B25"/>
    <mergeCell ref="A39:B39"/>
    <mergeCell ref="Q2:S2"/>
    <mergeCell ref="A1:AI1"/>
    <mergeCell ref="A2:A4"/>
    <mergeCell ref="B2:B4"/>
    <mergeCell ref="C2:C4"/>
    <mergeCell ref="D2:D4"/>
    <mergeCell ref="E2:J2"/>
    <mergeCell ref="K2:K3"/>
    <mergeCell ref="L2:L3"/>
    <mergeCell ref="M2:M3"/>
    <mergeCell ref="N2:N3"/>
    <mergeCell ref="O2:O3"/>
    <mergeCell ref="P2:P3"/>
    <mergeCell ref="AI2:AI3"/>
    <mergeCell ref="T2:W2"/>
    <mergeCell ref="X2:AA2"/>
    <mergeCell ref="AB2:A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2018-09-06T08:41:35Z</dcterms:modified>
</cp:coreProperties>
</file>